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2FBB8C34-3660-4986-A912-793535A0B2D4}" xr6:coauthVersionLast="47" xr6:coauthVersionMax="47" xr10:uidLastSave="{00000000-0000-0000-0000-000000000000}"/>
  <bookViews>
    <workbookView xWindow="-108" yWindow="-108" windowWidth="23256" windowHeight="13896" xr2:uid="{2E743AC1-0AA2-4FFB-9027-C4424852D521}"/>
  </bookViews>
  <sheets>
    <sheet name="Review Information" sheetId="12" r:id="rId1"/>
    <sheet name="Adherence Review" sheetId="1" r:id="rId2"/>
    <sheet name="Resources" sheetId="8" r:id="rId3"/>
    <sheet name="Definitions" sheetId="9" r:id="rId4"/>
  </sheets>
  <definedNames>
    <definedName name="CloumnTitle_Graphical_Displays_Analysis_Reviewer_Notes" localSheetId="0">'Review Information'!#REF!</definedName>
    <definedName name="CloumnTitle_Graphical_Displays_Analysis_Reviewer_Notes">'Adherence Review'!$C$103</definedName>
    <definedName name="ColumnTitle_Adherence_Review_Results">Definitions!#REF!</definedName>
    <definedName name="ColumnTitle_Antecedent_Interventions_Data_Entry" localSheetId="0">'Review Information'!#REF!</definedName>
    <definedName name="ColumnTitle_Antecedent_Interventions_Data_Entry">'Adherence Review'!$B$68</definedName>
    <definedName name="ColumnTitle_Appropriate_Signatures_Data_Entry" localSheetId="0">'Review Information'!#REF!</definedName>
    <definedName name="ColumnTitle_Appropriate_Signatures_Data_Entry">'Adherence Review'!$B$96</definedName>
    <definedName name="ColumnTitle_Appropriate_Signatures_Reviewer_Notes" localSheetId="0">'Review Information'!#REF!</definedName>
    <definedName name="ColumnTitle_Appropriate_Signatures_Reviewer_Notes">'Adherence Review'!$C$96</definedName>
    <definedName name="ColumnTitle_Behavior_Support_Plan_Information" localSheetId="0">'Review Information'!$A$3</definedName>
    <definedName name="ColumnTitle_Behavior_Support_Plan_Information">'Adherence Review'!#REF!</definedName>
    <definedName name="ColumnTitle_Behavior_Targeted_Decrease_Data_Entry" localSheetId="0">'Review Information'!#REF!</definedName>
    <definedName name="ColumnTitle_Behavior_Targeted_Decrease_Data_Entry">'Adherence Review'!$B$54</definedName>
    <definedName name="ColumnTitle_Behavior_Targeted_decrease_Reviewer_Notes" localSheetId="0">'Review Information'!#REF!</definedName>
    <definedName name="ColumnTitle_Behavior_Targeted_decrease_Reviewer_Notes">'Adherence Review'!$C$54</definedName>
    <definedName name="ColumnTitle_Behavior_Targeted_Increase_Data_Entry" localSheetId="0">'Review Information'!#REF!</definedName>
    <definedName name="ColumnTitle_Behavior_Targeted_Increase_Data_Entry">'Adherence Review'!$B$61</definedName>
    <definedName name="ColumnTitle_Behavior_Targeted_Increase_Reviewer_Notes" localSheetId="0">'Review Information'!#REF!</definedName>
    <definedName name="ColumnTitle_Behavior_Targeted_Increase_Reviewer_Notes">'Adherence Review'!$C$61</definedName>
    <definedName name="ColumnTitle_BSP_info_Data_Entry" localSheetId="0">'Review Information'!$B$3</definedName>
    <definedName name="ColumnTitle_BSP_info_Data_Entry">'Adherence Review'!#REF!</definedName>
    <definedName name="ColumnTitle_BSP_Info_Reviewer_Notes" localSheetId="0">'Review Information'!#REF!</definedName>
    <definedName name="ColumnTitle_BSP_Info_Reviewer_Notes">'Adherence Review'!#REF!</definedName>
    <definedName name="ColumnTitle_Consequence_Interventions_Data_Entry" localSheetId="0">'Review Information'!#REF!</definedName>
    <definedName name="ColumnTitle_Consequence_Interventions_Data_Entry">'Adherence Review'!$B$75</definedName>
    <definedName name="ColumnTitle_Consequence_Interventions_Reviewer_Notes" localSheetId="0">'Review Information'!#REF!</definedName>
    <definedName name="ColumnTitle_Consequence_Interventions_Reviewer_Notes">'Adherence Review'!$C$75</definedName>
    <definedName name="ColumnTitle_Content_Area__Antecedent_Interventions" localSheetId="0">'Review Information'!#REF!</definedName>
    <definedName name="ColumnTitle_Content_Area__Antecedent_Interventions">'Adherence Review'!$A$68</definedName>
    <definedName name="ColumnTitle_Content_Area__Appropriate_Signatures" localSheetId="0">'Review Information'!#REF!</definedName>
    <definedName name="ColumnTitle_Content_Area__Appropriate_Signatures">'Adherence Review'!$A$96</definedName>
    <definedName name="ColumnTitle_Content_Area__Behaviors_Targeted_for_Decrease" localSheetId="0">'Review Information'!#REF!</definedName>
    <definedName name="ColumnTitle_Content_Area__Behaviors_Targeted_for_Decrease">'Adherence Review'!$A$54</definedName>
    <definedName name="ColumnTitle_Content_Area__Behaviors_Targeted_for_Increase" localSheetId="0">'Review Information'!#REF!</definedName>
    <definedName name="ColumnTitle_Content_Area__Behaviors_Targeted_for_Increase">'Adherence Review'!$A$61</definedName>
    <definedName name="ColumnTitle_Content_Area__Consequence_Interventions" localSheetId="0">'Review Information'!#REF!</definedName>
    <definedName name="ColumnTitle_Content_Area__Consequence_Interventions">'Adherence Review'!$A$75</definedName>
    <definedName name="ColumnTitle_Content_Area__Demographics" localSheetId="0">'Review Information'!#REF!</definedName>
    <definedName name="ColumnTitle_Content_Area__Demographics">'Adherence Review'!$A$3</definedName>
    <definedName name="ColumnTitle_Content_Area__Functional_Behavioral_Assessment__FBA" localSheetId="0">'Review Information'!#REF!</definedName>
    <definedName name="ColumnTitle_Content_Area__Functional_Behavioral_Assessment__FBA">'Adherence Review'!$A$37</definedName>
    <definedName name="ColumnTitle_Content_Area__Graphical_Displays___Analysis" localSheetId="0">'Review Information'!#REF!</definedName>
    <definedName name="ColumnTitle_Content_Area__Graphical_Displays___Analysis">'Adherence Review'!$A$103</definedName>
    <definedName name="ColumnTitle_Content_Area__History_and_Rationale" localSheetId="0">'Review Information'!#REF!</definedName>
    <definedName name="ColumnTitle_Content_Area__History_and_Rationale">'Adherence Review'!$A$16</definedName>
    <definedName name="ColumnTitle_Content_Area__Hypothesized_Functions" localSheetId="0">'Review Information'!#REF!</definedName>
    <definedName name="ColumnTitle_Content_Area__Hypothesized_Functions">'Adherence Review'!$A$49</definedName>
    <definedName name="ColumnTitle_Content_Area__Person_Centered_Information" localSheetId="0">'Review Information'!#REF!</definedName>
    <definedName name="ColumnTitle_Content_Area__Person_Centered_Information">'Adherence Review'!$A$25</definedName>
    <definedName name="ColumnTitle_Content_Area__Plan_for_Training" localSheetId="0">'Review Information'!#REF!</definedName>
    <definedName name="ColumnTitle_Content_Area__Plan_for_Training">'Adherence Review'!$A$90</definedName>
    <definedName name="ColumnTitle_Demographics_Data_Entry" localSheetId="0">'Review Information'!#REF!</definedName>
    <definedName name="ColumnTitle_Demographics_Data_Entry">'Adherence Review'!$B$3</definedName>
    <definedName name="ColumnTitle_Demographics_Reviewer_Notes" localSheetId="0">'Review Information'!#REF!</definedName>
    <definedName name="ColumnTitle_Demographics_Reviewer_Notes">'Adherence Review'!$C$3</definedName>
    <definedName name="ColumnTitle_FBA_Data_Entry" localSheetId="0">'Review Information'!#REF!</definedName>
    <definedName name="ColumnTitle_FBA_Data_Entry">'Adherence Review'!$B$37</definedName>
    <definedName name="ColumnTitle_FBA_Reviewer_Notes" localSheetId="0">'Review Information'!#REF!</definedName>
    <definedName name="ColumnTitle_FBA_Reviewer_Notes">'Adherence Review'!$C$37</definedName>
    <definedName name="ColumnTitle_Graphical_Displays_Analysis_Data_Entry" localSheetId="0">'Review Information'!#REF!</definedName>
    <definedName name="ColumnTitle_Graphical_Displays_Analysis_Data_Entry">'Adherence Review'!$B$103</definedName>
    <definedName name="ColumnTitle_History_Rationale_Data_Entry" localSheetId="0">'Review Information'!#REF!</definedName>
    <definedName name="ColumnTitle_History_Rationale_Data_Entry">'Adherence Review'!$B$16</definedName>
    <definedName name="ColumnTitle_History_Rationale_Reviewer_Notes" localSheetId="0">'Review Information'!#REF!</definedName>
    <definedName name="ColumnTitle_History_Rationale_Reviewer_Notes">'Adherence Review'!$C$16</definedName>
    <definedName name="ColumnTitle_Hypothesized_Functions_Data_Entry" localSheetId="0">'Review Information'!#REF!</definedName>
    <definedName name="ColumnTitle_Hypothesized_Functions_Data_Entry">'Adherence Review'!$B$49</definedName>
    <definedName name="ColumnTitle_Hypothesized_Functions_Reviewer_Notes" localSheetId="0">'Review Information'!#REF!</definedName>
    <definedName name="ColumnTitle_Hypothesized_Functions_Reviewer_Notes">'Adherence Review'!$C$49</definedName>
    <definedName name="ColumnTitle_Person_Centered_Info_Data_Entry" localSheetId="0">'Review Information'!#REF!</definedName>
    <definedName name="ColumnTitle_Person_Centered_Info_Data_Entry">'Adherence Review'!$B$25</definedName>
    <definedName name="ColumnTitle_Person_Centered_info_Reviewer_Notes" localSheetId="0">'Review Information'!#REF!</definedName>
    <definedName name="ColumnTitle_Person_Centered_info_Reviewer_Notes">'Adherence Review'!$C$25</definedName>
    <definedName name="ColumnTitle_Plan_for_Training_Data_Entry" localSheetId="0">'Review Information'!#REF!</definedName>
    <definedName name="ColumnTitle_Plan_for_Training_Data_Entry">'Adherence Review'!$B$90</definedName>
    <definedName name="ColumnTitle_Plan_For_Training_Reviewer_Notes" localSheetId="0">'Review Information'!#REF!</definedName>
    <definedName name="ColumnTitle_Plan_For_Training_Reviewer_Notes">'Adherence Review'!$C$90</definedName>
    <definedName name="ColumnTitle_Required_BSP_content_area">Definitions!$A$3</definedName>
    <definedName name="ColumnTitle_Required_minimum_elements">Definitions!$C$3</definedName>
    <definedName name="ColumnTitle_Safety_Crisis_Guidelines_Data_Entry" localSheetId="0">'Review Information'!#REF!</definedName>
    <definedName name="ColumnTitle_Safety_Crisis_Guidelines_Data_Entry">'Adherence Review'!$B$82</definedName>
    <definedName name="ColumnTitle_Safety_Crisis_Guidelines_Reviewer_Notes" localSheetId="0">'Review Information'!#REF!</definedName>
    <definedName name="ColumnTitle_Safety_Crisis_Guidelines_Reviewer_Notes">'Adherence Review'!$C$82</definedName>
    <definedName name="ColumnTitle_Scoring_criteria__unless_otherwise_indicated__an_X_constitutes_absence_of_what_is_listed_as_criteria_for_a_✔">Definitions!$D$3</definedName>
    <definedName name="ColumntTitle_Antecedent_Interventions_Reviewer_Notes" localSheetId="0">'Review Information'!#REF!</definedName>
    <definedName name="ColumntTitle_Antecedent_Interventions_Reviewer_Notes">'Adherence Review'!$C$68</definedName>
    <definedName name="ColumntTitle_Content_Area__Safety___Crisis_Guidelines" localSheetId="0">'Review Information'!#REF!</definedName>
    <definedName name="ColumntTitle_Content_Area__Safety___Crisis_Guidelines">'Adherence Review'!$A$82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4" i="1" l="1" a="1"/>
  <c r="A114" i="1" s="1"/>
  <c r="C1" i="1" l="1"/>
  <c r="B72" i="9" l="1"/>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B4" i="9"/>
  <c r="B14" i="1"/>
  <c r="B110" i="1"/>
  <c r="B109" i="1"/>
  <c r="B101" i="1"/>
  <c r="B94" i="1"/>
  <c r="B88" i="1"/>
  <c r="B80" i="1"/>
  <c r="B73" i="1"/>
  <c r="B66" i="1"/>
  <c r="B59" i="1"/>
  <c r="B52" i="1"/>
  <c r="B47" i="1"/>
  <c r="B35" i="1"/>
  <c r="B23" i="1"/>
  <c r="C246" i="8"/>
  <c r="C245" i="8"/>
  <c r="C244" i="8"/>
  <c r="C243" i="8"/>
  <c r="C242" i="8"/>
  <c r="C241" i="8"/>
  <c r="C240" i="8"/>
  <c r="C239" i="8"/>
  <c r="C238" i="8"/>
  <c r="C237" i="8"/>
  <c r="C236" i="8"/>
  <c r="C235" i="8"/>
  <c r="C234" i="8"/>
  <c r="C233" i="8"/>
  <c r="C231" i="8"/>
  <c r="C230" i="8"/>
  <c r="C229" i="8"/>
  <c r="C228" i="8"/>
  <c r="C227" i="8"/>
  <c r="C226" i="8"/>
  <c r="C225" i="8"/>
  <c r="C223" i="8"/>
  <c r="C222" i="8"/>
  <c r="C221" i="8"/>
  <c r="C220" i="8"/>
  <c r="C219" i="8"/>
  <c r="C218" i="8"/>
  <c r="C217" i="8"/>
  <c r="C216" i="8"/>
  <c r="C215" i="8"/>
  <c r="C214" i="8"/>
  <c r="C213" i="8"/>
  <c r="C211" i="8"/>
  <c r="C210" i="8"/>
  <c r="C209" i="8"/>
  <c r="C208" i="8"/>
  <c r="C207" i="8"/>
  <c r="C206" i="8"/>
  <c r="C205" i="8"/>
  <c r="C204" i="8"/>
  <c r="C203" i="8"/>
  <c r="C202" i="8"/>
  <c r="C201" i="8"/>
  <c r="C200" i="8"/>
  <c r="C199" i="8"/>
  <c r="C198" i="8"/>
  <c r="C196" i="8"/>
  <c r="C195" i="8"/>
  <c r="C194" i="8"/>
  <c r="C193" i="8"/>
  <c r="C192" i="8"/>
  <c r="C191" i="8"/>
  <c r="C190" i="8"/>
  <c r="C189" i="8"/>
  <c r="C188" i="8"/>
  <c r="C187" i="8"/>
  <c r="C186" i="8"/>
  <c r="C185" i="8"/>
  <c r="C184" i="8"/>
  <c r="C183" i="8"/>
  <c r="C182" i="8"/>
  <c r="C181" i="8"/>
  <c r="C180" i="8"/>
  <c r="C179" i="8"/>
  <c r="C178" i="8"/>
  <c r="C177" i="8"/>
  <c r="C176" i="8"/>
  <c r="C175" i="8"/>
  <c r="C174" i="8"/>
  <c r="C173"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5" i="8"/>
  <c r="C144" i="8"/>
  <c r="C143" i="8"/>
  <c r="C142" i="8"/>
  <c r="C141" i="8"/>
  <c r="C140" i="8"/>
  <c r="C139" i="8"/>
  <c r="C138" i="8"/>
  <c r="C137" i="8"/>
  <c r="C136" i="8"/>
  <c r="C135" i="8"/>
  <c r="C134" i="8"/>
  <c r="C133" i="8"/>
  <c r="C132" i="8"/>
  <c r="C131" i="8"/>
  <c r="C129" i="8"/>
  <c r="C128" i="8"/>
  <c r="C127" i="8"/>
  <c r="C126" i="8"/>
  <c r="C125" i="8"/>
  <c r="C124" i="8"/>
  <c r="C123" i="8"/>
  <c r="C122" i="8"/>
  <c r="C121" i="8"/>
  <c r="C120" i="8"/>
  <c r="C119" i="8"/>
  <c r="C117" i="8"/>
  <c r="C116" i="8"/>
  <c r="C115" i="8"/>
  <c r="C114" i="8"/>
  <c r="C113" i="8"/>
  <c r="C112"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1" i="8"/>
  <c r="C30" i="8"/>
  <c r="C29" i="8"/>
  <c r="C28" i="8"/>
  <c r="C27" i="8"/>
  <c r="C26" i="8"/>
  <c r="C25" i="8"/>
  <c r="C24" i="8"/>
  <c r="C23" i="8"/>
  <c r="C22" i="8"/>
  <c r="C21" i="8"/>
  <c r="C20" i="8"/>
  <c r="C18" i="8"/>
  <c r="C17" i="8"/>
  <c r="C16" i="8"/>
  <c r="C15" i="8"/>
  <c r="C14" i="8"/>
  <c r="C13" i="8"/>
  <c r="C12" i="8"/>
  <c r="C11" i="8"/>
  <c r="C10" i="8"/>
  <c r="C9" i="8"/>
  <c r="C8" i="8"/>
  <c r="C7" i="8"/>
  <c r="C6" i="8"/>
  <c r="C5" i="8"/>
  <c r="Q246" i="8"/>
  <c r="Q245" i="8"/>
  <c r="Q244" i="8"/>
  <c r="Q243" i="8"/>
  <c r="Q242" i="8"/>
  <c r="Q241" i="8"/>
  <c r="Q240" i="8"/>
  <c r="Q239" i="8"/>
  <c r="Q238" i="8"/>
  <c r="Q237" i="8"/>
  <c r="Q236" i="8"/>
  <c r="Q235" i="8"/>
  <c r="Q234" i="8"/>
  <c r="Q233" i="8"/>
  <c r="Q231" i="8"/>
  <c r="Q230" i="8"/>
  <c r="Q229" i="8"/>
  <c r="Q228" i="8"/>
  <c r="Q227" i="8"/>
  <c r="Q226" i="8"/>
  <c r="Q225" i="8"/>
  <c r="Q224" i="8"/>
  <c r="Q223" i="8"/>
  <c r="Q222" i="8"/>
  <c r="Q221" i="8"/>
  <c r="Q220" i="8"/>
  <c r="Q219" i="8"/>
  <c r="Q218" i="8"/>
  <c r="Q217" i="8"/>
  <c r="Q216" i="8"/>
  <c r="Q215" i="8"/>
  <c r="Q214" i="8"/>
  <c r="Q213" i="8"/>
  <c r="Q211" i="8"/>
  <c r="Q210" i="8"/>
  <c r="Q209" i="8"/>
  <c r="Q208" i="8"/>
  <c r="Q207" i="8"/>
  <c r="Q206" i="8"/>
  <c r="Q205" i="8"/>
  <c r="Q204" i="8"/>
  <c r="Q203" i="8"/>
  <c r="Q202" i="8"/>
  <c r="Q201" i="8"/>
  <c r="Q200" i="8"/>
  <c r="Q199" i="8"/>
  <c r="Q198" i="8"/>
  <c r="Q196" i="8"/>
  <c r="Q195" i="8"/>
  <c r="Q194" i="8"/>
  <c r="Q193" i="8"/>
  <c r="Q192" i="8"/>
  <c r="Q191" i="8"/>
  <c r="Q190" i="8"/>
  <c r="Q189" i="8"/>
  <c r="Q188" i="8"/>
  <c r="Q187" i="8"/>
  <c r="Q186" i="8"/>
  <c r="Q185" i="8"/>
  <c r="Q184" i="8"/>
  <c r="Q183" i="8"/>
  <c r="Q182" i="8"/>
  <c r="Q181" i="8"/>
  <c r="Q180" i="8"/>
  <c r="Q179" i="8"/>
  <c r="Q178" i="8"/>
  <c r="Q177" i="8"/>
  <c r="Q176" i="8"/>
  <c r="Q175" i="8"/>
  <c r="Q174" i="8"/>
  <c r="Q173" i="8"/>
  <c r="Q171" i="8"/>
  <c r="Q170" i="8"/>
  <c r="Q169" i="8"/>
  <c r="Q168" i="8"/>
  <c r="Q167" i="8"/>
  <c r="Q166" i="8"/>
  <c r="Q165" i="8"/>
  <c r="Q164" i="8"/>
  <c r="Q163" i="8"/>
  <c r="Q162" i="8"/>
  <c r="Q161" i="8"/>
  <c r="Q160" i="8"/>
  <c r="Q159" i="8"/>
  <c r="Q158" i="8"/>
  <c r="Q157" i="8"/>
  <c r="Q156" i="8"/>
  <c r="Q155" i="8"/>
  <c r="Q154" i="8"/>
  <c r="Q153" i="8"/>
  <c r="Q152" i="8"/>
  <c r="Q151" i="8"/>
  <c r="Q150" i="8"/>
  <c r="Q149" i="8"/>
  <c r="Q148" i="8"/>
  <c r="Q147" i="8"/>
  <c r="Q145" i="8"/>
  <c r="Q144" i="8"/>
  <c r="Q143" i="8"/>
  <c r="Q142" i="8"/>
  <c r="Q141" i="8"/>
  <c r="Q140" i="8"/>
  <c r="Q139" i="8"/>
  <c r="Q138" i="8"/>
  <c r="Q137" i="8"/>
  <c r="Q136" i="8"/>
  <c r="Q135" i="8"/>
  <c r="Q134" i="8"/>
  <c r="Q133" i="8"/>
  <c r="Q132" i="8"/>
  <c r="Q131" i="8"/>
  <c r="Q129" i="8"/>
  <c r="Q128" i="8"/>
  <c r="Q127" i="8"/>
  <c r="Q126" i="8"/>
  <c r="Q125" i="8"/>
  <c r="Q124" i="8"/>
  <c r="Q123" i="8"/>
  <c r="Q122" i="8"/>
  <c r="Q121" i="8"/>
  <c r="Q120" i="8"/>
  <c r="Q119" i="8"/>
  <c r="Q117" i="8"/>
  <c r="Q116" i="8"/>
  <c r="Q115" i="8"/>
  <c r="Q114" i="8"/>
  <c r="Q113" i="8"/>
  <c r="Q112" i="8"/>
  <c r="Q110" i="8"/>
  <c r="Q109" i="8"/>
  <c r="Q108" i="8"/>
  <c r="Q107" i="8"/>
  <c r="Q106" i="8"/>
  <c r="Q105" i="8"/>
  <c r="Q104" i="8"/>
  <c r="Q103" i="8"/>
  <c r="Q102" i="8"/>
  <c r="Q101" i="8"/>
  <c r="Q100" i="8"/>
  <c r="Q99" i="8"/>
  <c r="Q98" i="8"/>
  <c r="Q97" i="8"/>
  <c r="Q96" i="8"/>
  <c r="Q95" i="8"/>
  <c r="Q94" i="8"/>
  <c r="Q93" i="8"/>
  <c r="Q92" i="8"/>
  <c r="Q91" i="8"/>
  <c r="Q90" i="8"/>
  <c r="Q89" i="8"/>
  <c r="Q88" i="8"/>
  <c r="Q87" i="8"/>
  <c r="Q86" i="8"/>
  <c r="Q85" i="8"/>
  <c r="Q84" i="8"/>
  <c r="Q83" i="8"/>
  <c r="Q82" i="8"/>
  <c r="Q81" i="8"/>
  <c r="Q80" i="8"/>
  <c r="Q79" i="8"/>
  <c r="Q78" i="8"/>
  <c r="Q77" i="8"/>
  <c r="Q76" i="8"/>
  <c r="Q74" i="8"/>
  <c r="Q73" i="8"/>
  <c r="Q72" i="8"/>
  <c r="Q71" i="8"/>
  <c r="Q70" i="8"/>
  <c r="Q69" i="8"/>
  <c r="Q68" i="8"/>
  <c r="Q67" i="8"/>
  <c r="Q66" i="8"/>
  <c r="Q65" i="8"/>
  <c r="Q64" i="8"/>
  <c r="Q63" i="8"/>
  <c r="Q62" i="8"/>
  <c r="Q61" i="8"/>
  <c r="Q60" i="8"/>
  <c r="Q59" i="8"/>
  <c r="Q58" i="8"/>
  <c r="Q57" i="8"/>
  <c r="Q56" i="8"/>
  <c r="Q55" i="8"/>
  <c r="Q54" i="8"/>
  <c r="Q53" i="8"/>
  <c r="Q52" i="8"/>
  <c r="Q51" i="8"/>
  <c r="Q50" i="8"/>
  <c r="Q49" i="8"/>
  <c r="Q48" i="8"/>
  <c r="Q47" i="8"/>
  <c r="Q46" i="8"/>
  <c r="Q45" i="8"/>
  <c r="Q44" i="8"/>
  <c r="Q43" i="8"/>
  <c r="Q42" i="8"/>
  <c r="Q41" i="8"/>
  <c r="Q40" i="8"/>
  <c r="Q39" i="8"/>
  <c r="Q38" i="8"/>
  <c r="Q37" i="8"/>
  <c r="Q36" i="8"/>
  <c r="Q35" i="8"/>
  <c r="Q34" i="8"/>
  <c r="Q33" i="8"/>
  <c r="Q31" i="8"/>
  <c r="Q30" i="8"/>
  <c r="Q29" i="8"/>
  <c r="Q28" i="8"/>
  <c r="Q27" i="8"/>
  <c r="Q26" i="8"/>
  <c r="Q25" i="8"/>
  <c r="Q24" i="8"/>
  <c r="Q23" i="8"/>
  <c r="Q22" i="8"/>
  <c r="Q21" i="8"/>
  <c r="Q20" i="8"/>
  <c r="Q18" i="8"/>
  <c r="Q17" i="8"/>
  <c r="Q16" i="8"/>
  <c r="Q15" i="8"/>
  <c r="Q14" i="8"/>
  <c r="Q13" i="8"/>
  <c r="Q12" i="8"/>
  <c r="Q11" i="8"/>
  <c r="Q10" i="8"/>
  <c r="Q9" i="8"/>
  <c r="Q8" i="8"/>
  <c r="Q7" i="8"/>
  <c r="Q6" i="8"/>
  <c r="Q5" i="8"/>
  <c r="B112" i="1" l="1"/>
  <c r="B11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<sst xmlns="http://schemas.openxmlformats.org/spreadsheetml/2006/main" count="878" uniqueCount="593">
  <si>
    <t>Behavior Support Plan Adherence Review Instrument (BSPARI)</t>
  </si>
  <si>
    <t>Data Entry</t>
  </si>
  <si>
    <t>Reviewer Notes</t>
  </si>
  <si>
    <t>Individual's name:</t>
  </si>
  <si>
    <t>Clinician &amp; Credentials:</t>
  </si>
  <si>
    <t>Clinician contact:</t>
  </si>
  <si>
    <t>Date of review:</t>
  </si>
  <si>
    <t xml:space="preserve">Support Coordinator: </t>
  </si>
  <si>
    <t>Date of review w/ clinician:</t>
  </si>
  <si>
    <t>DBHDS Reviewer:</t>
  </si>
  <si>
    <t>Authorization type:</t>
  </si>
  <si>
    <t>Date of current plan:</t>
  </si>
  <si>
    <t>Authorization start date:</t>
  </si>
  <si>
    <t>CSB:</t>
  </si>
  <si>
    <t>Region:</t>
  </si>
  <si>
    <t>Therapeutic Consultation Provider:</t>
  </si>
  <si>
    <t>Demographics</t>
  </si>
  <si>
    <t>Individual’s name</t>
  </si>
  <si>
    <t>Date of birth or age</t>
  </si>
  <si>
    <t>Gender identification</t>
  </si>
  <si>
    <t>Medical/behavioral health diagnostic information</t>
  </si>
  <si>
    <t>Current living situation &amp; location where the behavior support plan (BSP) is being implemented</t>
  </si>
  <si>
    <t>Medicaid ID</t>
  </si>
  <si>
    <t>Medications (if known)</t>
  </si>
  <si>
    <t>Legal status (e.g., authority to consent to plan)</t>
  </si>
  <si>
    <t>Date of initial plan and revisions (and nature of revisions)</t>
  </si>
  <si>
    <t>Authoring clinician’s name/credentials/contact information</t>
  </si>
  <si>
    <t>Points for demographic content area:</t>
  </si>
  <si>
    <t>History and Rationale</t>
  </si>
  <si>
    <t>Current and/or relevant historical info about this person and their life</t>
  </si>
  <si>
    <t xml:space="preserve">The reason, rationale for BSP/necessity for intervention </t>
  </si>
  <si>
    <t>Dangerous behavior: topographies, intensities, risks and/or negative outcomes</t>
  </si>
  <si>
    <t>Risk and benefits related to prescribed behavioral programming</t>
  </si>
  <si>
    <t>Known history of previous services and impact on behavior</t>
  </si>
  <si>
    <t>Trauma history</t>
  </si>
  <si>
    <t>Points for history and rationale content area:</t>
  </si>
  <si>
    <t>Person Centered Information</t>
  </si>
  <si>
    <t>Individual’s communication modality</t>
  </si>
  <si>
    <t>Routines/current schedule</t>
  </si>
  <si>
    <t>Individual and guardian’s participation</t>
  </si>
  <si>
    <t>What activities are enjoyed and sought by the individual</t>
  </si>
  <si>
    <t>Preference assessment information/results</t>
  </si>
  <si>
    <t>Individual’s strengths and positive contributions</t>
  </si>
  <si>
    <t>Particular aversions/dislikes</t>
  </si>
  <si>
    <t>Who in the individual’s life is especially preferred</t>
  </si>
  <si>
    <t>Other cultural/heritage considerations (if known)</t>
  </si>
  <si>
    <t>Points for person centered information content area:</t>
  </si>
  <si>
    <t xml:space="preserve">Functional Behavioral Assessment (FBA) </t>
  </si>
  <si>
    <t xml:space="preserve">The FBA methods include descriptive assessment and/or functional analysis </t>
  </si>
  <si>
    <t>The FBA methods used are described</t>
  </si>
  <si>
    <t xml:space="preserve">FBA conducted in location where services are occurring </t>
  </si>
  <si>
    <t>Setting events/motivating operations</t>
  </si>
  <si>
    <t>Antecedents</t>
  </si>
  <si>
    <t>Consequences</t>
  </si>
  <si>
    <t>Data results and/or graphical displays</t>
  </si>
  <si>
    <t>FBA is current (since most recent shared planning meeting or statement of recent validity of function)</t>
  </si>
  <si>
    <t>Non-operant conditions that influence behavior (if applicable)</t>
  </si>
  <si>
    <t>Points for FBA content area:</t>
  </si>
  <si>
    <t>Hypothesized Functions</t>
  </si>
  <si>
    <t>Hypothesized functions listed</t>
  </si>
  <si>
    <t>Functions match to accepted operant functions</t>
  </si>
  <si>
    <t>Points for hypothesized functions content area:</t>
  </si>
  <si>
    <t>Behaviors Targeted for Decrease</t>
  </si>
  <si>
    <t>Lists each behavior targeted for decrease</t>
  </si>
  <si>
    <t>Operational definition for each behavior targeted for decrease</t>
  </si>
  <si>
    <t>Method of measurement for each behavior targeted for decrease</t>
  </si>
  <si>
    <t>Inclusion in definition of examples and/or non-examples for each behavior targeted for decrease</t>
  </si>
  <si>
    <t>Points for behaviors targeted for decrease content area:</t>
  </si>
  <si>
    <t>Behaviors Targeted for Increase</t>
  </si>
  <si>
    <t>Lists each behavior targeted for increase</t>
  </si>
  <si>
    <t>Operational definition for each behavior targeted for increase</t>
  </si>
  <si>
    <t>Method of measurement for each behavior targeted for increase</t>
  </si>
  <si>
    <t>Inclusion in definition of examples and/or non-examples for each behavior targeted for increase</t>
  </si>
  <si>
    <t>Points for behaviors targeted for increase content area:</t>
  </si>
  <si>
    <t>Antecedent Interventions</t>
  </si>
  <si>
    <t>Tactics promote environment in which functionally equivalent replacement behavior (FERB) and/or desirable behavior acquisition will occur</t>
  </si>
  <si>
    <t>Tactics that address setting events and/or motivating operations (MOs)</t>
  </si>
  <si>
    <t>Tactics/de-escalation strategies that address immediate antecedents and/or precursors</t>
  </si>
  <si>
    <t>Strategies that describe stimuli that should or should not be present</t>
  </si>
  <si>
    <t>Points for antecedent interventions content area:</t>
  </si>
  <si>
    <t>Consequence Interventions</t>
  </si>
  <si>
    <t>Tactics incorporate a function-based treatment approach for challenging behavior</t>
  </si>
  <si>
    <t>Tactics use the least-restrictive approach for challenging behavior</t>
  </si>
  <si>
    <t>Tactics minimize reinforcement for challenging behavior</t>
  </si>
  <si>
    <t>Inclusion of preferences/reinforcers, schedule of reinforcement, and/or expectations for learning environment/materials/teaching conditions to increase desired behavior</t>
  </si>
  <si>
    <t>Points for consequence interventions content area:</t>
  </si>
  <si>
    <t>Safety &amp; Crisis Guidelines</t>
  </si>
  <si>
    <t>Safety gear outlined</t>
  </si>
  <si>
    <t>Crisis protocol or where to obtain the protocol</t>
  </si>
  <si>
    <t>Describes supports needed to ensure safety of person and others</t>
  </si>
  <si>
    <t>If restraint or time out is included, notes debriefing procedures</t>
  </si>
  <si>
    <t>If restraint or time out is included, notes criteria for release or refers to provider policy and procedures</t>
  </si>
  <si>
    <t>Points for safety &amp; crisis guidelines content area:</t>
  </si>
  <si>
    <t>Plan for Training</t>
  </si>
  <si>
    <t>Outlines a plan for training staff, family, or other supporters that notes clinician obtaining and reviewing data</t>
  </si>
  <si>
    <t>Plan incorporates a Behavior Skills Training (BST) approach</t>
  </si>
  <si>
    <t>Training record (or plan for training based on authorization type) is available in WaMS related to recent review period</t>
  </si>
  <si>
    <t>Points for plan for training content area:</t>
  </si>
  <si>
    <t>Appropriate Signatures</t>
  </si>
  <si>
    <t xml:space="preserve">Plan is signed by individual or legal guardian </t>
  </si>
  <si>
    <t>Signature for consent includes date</t>
  </si>
  <si>
    <t>Contact information for guardian or individual is present</t>
  </si>
  <si>
    <t>If a restrictive component is included, updated consent is included and coincides with when restriction began</t>
  </si>
  <si>
    <t>Points for appropriate signatures content area:</t>
  </si>
  <si>
    <t>Graphical Displays &amp; Analysis</t>
  </si>
  <si>
    <t>Visual display (e.g. graphs) for each behavior targeted in the BSP, to include behaviors for decrease and increase</t>
  </si>
  <si>
    <t>Summary statement present for each graph</t>
  </si>
  <si>
    <t>Graphs have indicators that demonstrate decision making and/or analysis is occurring (based on behavior trends and/or revision dates)</t>
  </si>
  <si>
    <t>Graphs represent entire necessary review period (if any data absent, indication as to reason why is included)</t>
  </si>
  <si>
    <t>Graphs demonstrate that data review is occurring monthly if restraint or time out is included</t>
  </si>
  <si>
    <t>Points for graphical displays &amp; analysis content area:</t>
  </si>
  <si>
    <t>Results</t>
  </si>
  <si>
    <t>Total Points</t>
  </si>
  <si>
    <t>Percentage</t>
  </si>
  <si>
    <t>End of worksheet</t>
  </si>
  <si>
    <t>BSPARI Resources</t>
  </si>
  <si>
    <t>BSP content area and minimum required elements</t>
  </si>
  <si>
    <t>Virginia Law 12VAC30-122-550. Therapeutic consultation service.</t>
  </si>
  <si>
    <t>Adherence Review Results</t>
  </si>
  <si>
    <t>Individual’s name (1 of 2)</t>
  </si>
  <si>
    <t>Toward an understanding of the essential components of behavior analytic service plans</t>
  </si>
  <si>
    <t>Individual’s name (2 of 2)</t>
  </si>
  <si>
    <t>Virginia DBHDS/DMAS Practice Guidelines for Behavior Support Plans</t>
  </si>
  <si>
    <t>Date of birth or age (1 of 2)</t>
  </si>
  <si>
    <t>Date of birth or age (2 of 2)</t>
  </si>
  <si>
    <t>Gender identification (1 of 2)</t>
  </si>
  <si>
    <t xml:space="preserve">A self-assessment tool for cultivating affirming practices with transgender and gender-nonconforming (TGNC) clients, supervisees, students, and colleagues. </t>
  </si>
  <si>
    <t>Gender identification (2 of 2)</t>
  </si>
  <si>
    <t>Medical/behavioral health diagnostic information (1 of 1)</t>
  </si>
  <si>
    <t>Current living situation &amp; location where the behavior support plan (BSP) is being implemented (1 of 1)</t>
  </si>
  <si>
    <t>Medicaid ID (1 of 1)</t>
  </si>
  <si>
    <t>Medications (if known) (1 of 1)</t>
  </si>
  <si>
    <t>Board certified behavior analysts and psychotropic medications: slipshod training, inconsistent involvement, and reason for hope</t>
  </si>
  <si>
    <t>Medications (if known)  (1 of 1)</t>
  </si>
  <si>
    <t>Legal status (e.g., authority to consent to plan)  (1 of 1)</t>
  </si>
  <si>
    <t>Date of initial plan and revisions (and nature of revisions)  (1 of 1)</t>
  </si>
  <si>
    <t>Authoring clinician’s name/credentials/contact information  (1 of 1)</t>
  </si>
  <si>
    <t xml:space="preserve">History and Rationale </t>
  </si>
  <si>
    <t>Current and/or relevant historical info about this person and their life  (1 of 1)</t>
  </si>
  <si>
    <t>The reason, rationale for BSP/necessity for intervention   (1 of 2)</t>
  </si>
  <si>
    <t>Elements of behavior support plans: a technical brief</t>
  </si>
  <si>
    <t>The reason, rationale for BSP/necessity for intervention   (2 of 2)</t>
  </si>
  <si>
    <t>Dangerous behavior: topographies, intensities, risks and/or negative outcomes  (1 of 1)</t>
  </si>
  <si>
    <t>Risk and benefits related to prescribed behavioral programming  (1 of 2)</t>
  </si>
  <si>
    <t>Toward the development of a functional analysis risk assessment decision tool</t>
  </si>
  <si>
    <t>Risk and benefits related to prescribed behavioral programming  (2 of 2)</t>
  </si>
  <si>
    <t>Known history of previous services and impact on behavior  (1 of 1)</t>
  </si>
  <si>
    <t>Trauma history  (1 of 1)</t>
  </si>
  <si>
    <t>Integrating a trauma-informed approach within a PBIS framework</t>
  </si>
  <si>
    <t>Trauma history (1 of 4)</t>
  </si>
  <si>
    <t>Toward trauma-informed applications of behavior analysis</t>
  </si>
  <si>
    <t>Trauma history (2 of 4)</t>
  </si>
  <si>
    <t>SAMHSA’s concept of trauma and guidance for a trauma- informed approach</t>
  </si>
  <si>
    <t>Trauma history (3 of 4)</t>
  </si>
  <si>
    <t>Implementing culturally responsive and trauma-informed practices with checklists and goal setting</t>
  </si>
  <si>
    <t>Trauma history (4 of 4)</t>
  </si>
  <si>
    <t>Trauma-informed care (TIC) of persons with intellectual and developmental disabilities: A pilot survey</t>
  </si>
  <si>
    <t xml:space="preserve">Person Centered Information </t>
  </si>
  <si>
    <t>Individual’s communication modality (1 of 5)</t>
  </si>
  <si>
    <t>Verbal behavior analysis: a program of research in the induction and expansion of complex verbal behavior</t>
  </si>
  <si>
    <t>Individual’s communication modality (2 of 5)</t>
  </si>
  <si>
    <t>An analysis of maintenance following functional communication training</t>
  </si>
  <si>
    <t>Individual’s communication modality (3 of 5)</t>
  </si>
  <si>
    <t>Elements of behavior support plans: a technical brief. Exceptionality</t>
  </si>
  <si>
    <t>Individual’s communication modality (4 of 5)</t>
  </si>
  <si>
    <t>Essential 10: Essential Components of Behavior Intervention Plans</t>
  </si>
  <si>
    <t>Individual’s communication modality (5 of 5)</t>
  </si>
  <si>
    <t>Routines/current schedule (1 of 5)</t>
  </si>
  <si>
    <t>Person-centered planning: analysis of research and effectiveness. Intellectual and Developmental Disabilities</t>
  </si>
  <si>
    <t>Routines/current schedule (2 of 5)</t>
  </si>
  <si>
    <t>Positive behavior support for individuals with behavior challenges. Behavior Analysis in Practice</t>
  </si>
  <si>
    <t>Routines/current schedule (3 of 5)</t>
  </si>
  <si>
    <t>Routines/current schedule (4 of 5)</t>
  </si>
  <si>
    <t>Routines/current schedule (5 of 5)</t>
  </si>
  <si>
    <t>Facilitating general education participation for students with behavior problems by linking positive behavior supports and person-centered planning</t>
  </si>
  <si>
    <t>Individual and guardian’s participation (1 of 5)</t>
  </si>
  <si>
    <t>Individual and guardian’s participation (2 of 5)</t>
  </si>
  <si>
    <t>Toward a further understanding of assent</t>
  </si>
  <si>
    <t>Individual and guardian’s participation (3 of 5)</t>
  </si>
  <si>
    <t>Discrepancies between treatment preference and effectiveness</t>
  </si>
  <si>
    <t>Individual and guardian’s participation (4 of 5)</t>
  </si>
  <si>
    <t>The effect of person centered planning activities on the IEP/transition planning process</t>
  </si>
  <si>
    <t>Individual and guardian’s participation (5 of 5)</t>
  </si>
  <si>
    <t>What activities are enjoyed and sought by the individual (1 of 3)</t>
  </si>
  <si>
    <t>What activities are enjoyed and sought by the individual (2 of 3)</t>
  </si>
  <si>
    <t>What activities are enjoyed and sought by the individual (3 of 3)</t>
  </si>
  <si>
    <t>Listen learn act</t>
  </si>
  <si>
    <t>Preference assessment information/results (1 of 8)</t>
  </si>
  <si>
    <t>Evaluation of a multiple stimulus presentation format for assessing reinforcer preferences</t>
  </si>
  <si>
    <t>Preference assessment information/results (2 of 8)</t>
  </si>
  <si>
    <t>Integrating caregiver report with a systematic choice assessment</t>
  </si>
  <si>
    <t>Preference assessment information/results (3 of 8)</t>
  </si>
  <si>
    <t>A comparison of two approaches for identifying reinforcers for persons with severe and profound disabilities</t>
  </si>
  <si>
    <t>Preference assessment information/results (4 of 8)</t>
  </si>
  <si>
    <t xml:space="preserve"> Assessing preferences of individuals with developmental disabilities: a survey of current practices</t>
  </si>
  <si>
    <t>Preference assessment information/results (5 of 8)</t>
  </si>
  <si>
    <t>Embedded evaluation of preferences sampled from person-centered plans for people with profound multiple disabilities</t>
  </si>
  <si>
    <t>Preference assessment information/results (6 of 8)</t>
  </si>
  <si>
    <t>Evaluating the predictive validity of a single stimulus engagement preference assessment</t>
  </si>
  <si>
    <t>Preference assessment information/results (7 of 8)</t>
  </si>
  <si>
    <t>Preference assessment information/results (8 of 8)</t>
  </si>
  <si>
    <t>Evaluation of a brief preference assessment</t>
  </si>
  <si>
    <t>Individual’s strengths and positive contributions (1 of 5)</t>
  </si>
  <si>
    <t>Individual’s strengths and positive contributions (2 of 5)</t>
  </si>
  <si>
    <t>Individual’s strengths and positive contributions (3 of 5)</t>
  </si>
  <si>
    <t>Individual’s strengths and positive contributions (4 of 5)</t>
  </si>
  <si>
    <t>Individual’s strengths and positive contributions (5 of 5)</t>
  </si>
  <si>
    <t>Particular aversions/dislikes (1 of 2)</t>
  </si>
  <si>
    <t>Particular aversions/dislikes (2 of 2)</t>
  </si>
  <si>
    <t>Who in the individual’s life is especially preferred (1 of 4)</t>
  </si>
  <si>
    <t>Positive behavior supports in general education settings: combining a person centered planning and functional analysis</t>
  </si>
  <si>
    <t>Who in the individual’s life is especially preferred (2 of 4)</t>
  </si>
  <si>
    <t>Who in the individual’s life is especially preferred (3 of 4)</t>
  </si>
  <si>
    <t>Who in the individual’s life is especially preferred (4 of 4)</t>
  </si>
  <si>
    <t>Quality of rapport as a setting event for problem behavior: assessment and intervention</t>
  </si>
  <si>
    <t>Other cultural/heritage considerations (if known) (1 of 5)</t>
  </si>
  <si>
    <t>Developing the cultural awareness skills of behavior analysts</t>
  </si>
  <si>
    <t>Other cultural/heritage considerations (if known) (2 of 5)</t>
  </si>
  <si>
    <t>Increasing cultural understanding and diversity in applied behavior analysis</t>
  </si>
  <si>
    <t>Other cultural/heritage considerations (if known) (3 of 5)</t>
  </si>
  <si>
    <t>Other cultural/heritage considerations (if known) (4 of 5)</t>
  </si>
  <si>
    <t>Person-centered planning: A gateway to improving vocational rehabilitation services for culturally diverse individuals with disabilities</t>
  </si>
  <si>
    <t>Other cultural/heritage considerations (if known) (5 of 5)</t>
  </si>
  <si>
    <t>Cultural responsiveness in applied behavior analysis: research and practice</t>
  </si>
  <si>
    <t xml:space="preserve">Functional Behavioral Assessment (FBA)  </t>
  </si>
  <si>
    <t>The FBA methods include descriptive assessment and/or functional analysis  (1 of 9)</t>
  </si>
  <si>
    <t>Functional assessment of problem behavior: dispelling myths, overcoming implementation obstacles, and developing new lore</t>
  </si>
  <si>
    <t>The FBA methods include descriptive assessment and/or functional analysis  (2 of 9)</t>
  </si>
  <si>
    <t>The FBA methods include descriptive assessment and/or functional analysis  (3 of 9)</t>
  </si>
  <si>
    <t>Producing meaningful improvements in problem behavior of children with autism via synthesized analyses and treatments</t>
  </si>
  <si>
    <t>The FBA methods include descriptive assessment and/or functional analysis  (4 of 9)</t>
  </si>
  <si>
    <t>The FBA methods include descriptive assessment and/or functional analysis  (5 of 9)</t>
  </si>
  <si>
    <t>Reliability and validity of the Functional Analysis Screening Tool</t>
  </si>
  <si>
    <t>The FBA methods include descriptive assessment and/or functional analysis  (6 of 9)</t>
  </si>
  <si>
    <t>Functional analysis and treatment of adult problem behavior</t>
  </si>
  <si>
    <t>The FBA methods include descriptive assessment and/or functional analysis  (7 of 9)</t>
  </si>
  <si>
    <t>Efficiency, safety, and dissemination: Considerations for research and practice related to the practical functional assessment</t>
  </si>
  <si>
    <t>The FBA methods include descriptive assessment and/or functional analysis  (8 of 9)</t>
  </si>
  <si>
    <t>Functional analysis decision-making considerations</t>
  </si>
  <si>
    <t>The FBA methods include descriptive assessment and/or functional analysis  (9 of 9)</t>
  </si>
  <si>
    <t>Toward a functional analysis of self-injury</t>
  </si>
  <si>
    <t>The FBA methods used are described (1 of 2)</t>
  </si>
  <si>
    <t>Reliability analysis of the Motivation Assessment Scale: A failure to replicate</t>
  </si>
  <si>
    <t>The FBA methods used are described (2 of 2)</t>
  </si>
  <si>
    <t>FBA conducted in location where services are occurring  (1 of 1)</t>
  </si>
  <si>
    <t>Setting events/motivating operations (1 of 7)</t>
  </si>
  <si>
    <t>Motivating operations and terms to describe them: some further refinements</t>
  </si>
  <si>
    <t>Setting events/motivating operations (2 of 7)</t>
  </si>
  <si>
    <t>Implications and refinements of the establishing operations concept</t>
  </si>
  <si>
    <t>Setting events/motivating operations (3 of 7)</t>
  </si>
  <si>
    <t>On the distinction between the motivating operation and setting event concepts</t>
  </si>
  <si>
    <t>Setting events/motivating operations (4 of 7)</t>
  </si>
  <si>
    <t>A tutorial on the concept of motivating operation and its importance to application</t>
  </si>
  <si>
    <t>Setting events/motivating operations (5 of 7)</t>
  </si>
  <si>
    <t>Conditioned motivating operations: Examples and practical considerations</t>
  </si>
  <si>
    <t>Setting events/motivating operations (6 of 7)</t>
  </si>
  <si>
    <t>Setting events/motivating operations (7 of 7)</t>
  </si>
  <si>
    <t>The use of structural analysis to identify setting events in applied settings for students with emotional/behavioral disorders</t>
  </si>
  <si>
    <t>Antecedents (1 of 4)</t>
  </si>
  <si>
    <t>Applied Behavior Analysis Pages 627-653</t>
  </si>
  <si>
    <t>Antecedents (2 of 4)</t>
  </si>
  <si>
    <t>Antecedents (3 of 4)</t>
  </si>
  <si>
    <t>Antecedents (4 of 4)</t>
  </si>
  <si>
    <t>Consequences (1 of 3)</t>
  </si>
  <si>
    <t>Consequences (2 of 3)</t>
  </si>
  <si>
    <t>Consequences (3 of 3)</t>
  </si>
  <si>
    <t>Essential components of written behavior treatment plans</t>
  </si>
  <si>
    <t>Data results and/or graphical displays (1 of 3)</t>
  </si>
  <si>
    <t>Applied Behavior Analysis Pages 124-154</t>
  </si>
  <si>
    <t>Data results and/or graphical displays (2 of 3)</t>
  </si>
  <si>
    <t>Creating functional analysis graphs using Microsoft Excel for PCs</t>
  </si>
  <si>
    <t>Data results and/or graphical displays (3 of 3)</t>
  </si>
  <si>
    <t>FBA is current (since most recent shared planning meeting or statement of recent validity of function) (1 of 1)</t>
  </si>
  <si>
    <t>Non-operant conditions that influence behavior (if applicable) (1 of 5)</t>
  </si>
  <si>
    <t>Emerging themes in the functional analysis of problem behavior</t>
  </si>
  <si>
    <t>Non-operant conditions that influence behavior (if applicable) (2 of 5)</t>
  </si>
  <si>
    <t>BSPARI Element Brief Training Non-operant Conditions</t>
  </si>
  <si>
    <t>Non-operant conditions that influence behavior (if applicable) (3 of 5)</t>
  </si>
  <si>
    <t>Treatment of severe problem behaviour in children with autism spectrum disorder and intellectual disabilities</t>
  </si>
  <si>
    <t>Non-operant conditions that influence behavior (if applicable) (4 of 5)</t>
  </si>
  <si>
    <t>How does sleep deprivation functionally impact the challenging behavior of people with intellectual disabilities?</t>
  </si>
  <si>
    <t>Non-operant conditions that influence behavior (if applicable) (5 of 5)</t>
  </si>
  <si>
    <t>Health and problem behavior among people with intellectual disabilities</t>
  </si>
  <si>
    <t xml:space="preserve">Hypothesized Functions </t>
  </si>
  <si>
    <t>Hypothesized functions listed (1 of 3)</t>
  </si>
  <si>
    <t>Hypothesized functions listed (2 of 3)</t>
  </si>
  <si>
    <t>Hypothesized functions listed (3 of 3)</t>
  </si>
  <si>
    <t>Randomized evaluation of a web-based tool for designing function-based behavioral intervention plans</t>
  </si>
  <si>
    <t>Functions match to accepted operant functions (1 of 3)</t>
  </si>
  <si>
    <t>Functions match to accepted operant functions (2 of 3)</t>
  </si>
  <si>
    <t>Functions match to accepted operant functions (3 of 3)</t>
  </si>
  <si>
    <t xml:space="preserve">Behaviors Targeted for Decrease </t>
  </si>
  <si>
    <t>Lists each behavior targeted for decrease (1 of 2)</t>
  </si>
  <si>
    <t>Applied Behavior Analysis Pages 48-71</t>
  </si>
  <si>
    <t>Lists each behavior targeted for decrease (2 of 2)</t>
  </si>
  <si>
    <t>Strategies and Tactics of Behavioral Research: Third Edition pages 67-124</t>
  </si>
  <si>
    <t>Operational definition for each behavior targeted for decrease (1 of 5)</t>
  </si>
  <si>
    <t>Operational definition for each behavior targeted for decrease (2 of 5)</t>
  </si>
  <si>
    <t>Operational definition for each behavior targeted for decrease (3 of 5)</t>
  </si>
  <si>
    <t>Operational definition for each behavior targeted for decrease (4 of 5)</t>
  </si>
  <si>
    <t>Comparing the detection accuracy of operational definitions and pinpoints</t>
  </si>
  <si>
    <t>Operational definition for each behavior targeted for decrease (5 of 5)</t>
  </si>
  <si>
    <t>Method of measurement for each behavior targeted for decrease (1 of 2)</t>
  </si>
  <si>
    <t>Applied Behavior Analysis Pages 73-100</t>
  </si>
  <si>
    <t>Method of measurement for each behavior targeted for decrease (2 of 2)</t>
  </si>
  <si>
    <t>A proposed model for selecting measurement procedures for the assessment and treatment of problem behavior</t>
  </si>
  <si>
    <t>Inclusion in definition of examples and/or non-examples for each behavior targeted for decrease (1 of 2)</t>
  </si>
  <si>
    <t>Inclusion in definition of examples and/or non-examples for each behavior targeted for decrease (2 of 2)</t>
  </si>
  <si>
    <t xml:space="preserve">Behaviors Targeted for Increase </t>
  </si>
  <si>
    <t>Lists each behavior targeted for increase (1 of 3)</t>
  </si>
  <si>
    <t>Lists each behavior targeted for increase (2 of 3)</t>
  </si>
  <si>
    <t>BSPARI Element Training Behaviors Targeted for Increase</t>
  </si>
  <si>
    <t>Lists each behavior targeted for increase (3 of 3)</t>
  </si>
  <si>
    <t>Operational definition for each behavior targeted for increase (1 of 6)</t>
  </si>
  <si>
    <t>Operational definition for each behavior targeted for increase (2 of 6)</t>
  </si>
  <si>
    <t>Operational definition for each behavior targeted for increase (3 of 6)</t>
  </si>
  <si>
    <t>Operational definition for each behavior targeted for increase (4 of 6)</t>
  </si>
  <si>
    <t>Operational definition for each behavior targeted for increase (5 of 6)</t>
  </si>
  <si>
    <t>Operational definition for each behavior targeted for increase (6 of 6)</t>
  </si>
  <si>
    <t>Method of measurement for each behavior targeted for increase (1 of 3)</t>
  </si>
  <si>
    <t>Method of measurement for each behavior targeted for increase (2 of 3)</t>
  </si>
  <si>
    <t>Method of measurement for each behavior targeted for increase (3 of 3)</t>
  </si>
  <si>
    <t>Inclusion in definition of examples and/or non-examples for each behavior targeted for increase (1 of 3)</t>
  </si>
  <si>
    <t>Inclusion in definition of examples and/or non-examples for each behavior targeted for increase (2 of 3)</t>
  </si>
  <si>
    <t>Inclusion in definition of examples and/or non-examples for each behavior targeted for increase (3 of 3)</t>
  </si>
  <si>
    <t xml:space="preserve">Antecedent Interventions </t>
  </si>
  <si>
    <t>Tactics promote environment in which functionally equivalent replacement behavior (FERB) and/or desirable behavior acquisition will occur (1 of 6)</t>
  </si>
  <si>
    <t>Tactics promote environment in which functionally equivalent replacement behavior (FERB) and/or desirable behavior acquisition will occur (2 of 6)</t>
  </si>
  <si>
    <t>Function based replacement behavior interventions for students with challenging behavior</t>
  </si>
  <si>
    <t>Tactics promote environment in which functionally equivalent replacement behavior (FERB) and/or desirable behavior acquisition will occur (3 of 6)</t>
  </si>
  <si>
    <t>Tactics promote environment in which functionally equivalent replacement behavior (FERB) and/or desirable behavior acquisition will occur (4 of 6)</t>
  </si>
  <si>
    <t>Exploring factors that influence the efficacy of functional communication training</t>
  </si>
  <si>
    <t>Tactics promote environment in which functionally equivalent replacement behavior (FERB) and/or desirable behavior acquisition will occur (5 of 6)</t>
  </si>
  <si>
    <t>Tactics promote environment in which functionally equivalent replacement behavior (FERB) and/or desirable behavior acquisition will occur (6 of 6)</t>
  </si>
  <si>
    <t>Functional communication training: a review and practical guide</t>
  </si>
  <si>
    <t>Tactics that address setting events and/or motivating operations (MOs) (1 of 4)</t>
  </si>
  <si>
    <t>Tactics that address setting events and/or motivating operations (MOs) (2 of 4)</t>
  </si>
  <si>
    <t>Tactics that address setting events and/or motivating operations (MOs) (3 of 4)</t>
  </si>
  <si>
    <t>Functional analysis of stereotypical ear covering in a child with autism</t>
  </si>
  <si>
    <t>Tactics that address setting events and/or motivating operations (MOs) (4 of 4)</t>
  </si>
  <si>
    <t>Noncontingent reinforcement for the treatment of severe problem behavior</t>
  </si>
  <si>
    <t>Tactics/de-escalation strategies that address immediate antecedents and/or precursors (1 of 7)</t>
  </si>
  <si>
    <t>Using high-probability instruction sequences with fading to increase student compliance during transitions</t>
  </si>
  <si>
    <t>Tactics/de-escalation strategies that address immediate antecedents and/or precursors (2 of 7)</t>
  </si>
  <si>
    <t>A review of prompt fading procedures</t>
  </si>
  <si>
    <t>Tactics/de-escalation strategies that address immediate antecedents and/or precursors (3 of 7)</t>
  </si>
  <si>
    <t>Tactics/de-escalation strategies that address immediate antecedents and/or precursors (4 of 7)</t>
  </si>
  <si>
    <t>A comparison of most-to-least and least-to-most prompting on the acquisition of solitary play skills</t>
  </si>
  <si>
    <t>Tactics/de-escalation strategies that address immediate antecedents and/or precursors (5 of 7)</t>
  </si>
  <si>
    <t>Antecedent assessment and intervention to reduce physical restraint</t>
  </si>
  <si>
    <t>Tactics/de-escalation strategies that address immediate antecedents and/or precursors (6 of 7)</t>
  </si>
  <si>
    <t>Comparison of blocking strategies informed by precursor assessment to decrease pica</t>
  </si>
  <si>
    <t>Tactics/de-escalation strategies that address immediate antecedents and/or precursors (7 of 7)</t>
  </si>
  <si>
    <t>Strategies that describe stimuli that should or should not be present (1 of 8)</t>
  </si>
  <si>
    <t>The use of symmetrical “do” and “don't” requests to interrupt ongoing activities</t>
  </si>
  <si>
    <t>Strategies that describe stimuli that should or should not be present (2 of 8)</t>
  </si>
  <si>
    <t>Incorporating an activity schedule during schedule thinning in treatment of problem behavior</t>
  </si>
  <si>
    <t>Strategies that describe stimuli that should or should not be present (3 of 8)</t>
  </si>
  <si>
    <t>Using the picture exchange communication system (PECS)</t>
  </si>
  <si>
    <t>Strategies that describe stimuli that should or should not be present (4 of 8)</t>
  </si>
  <si>
    <t>A translational evaluation of transitions</t>
  </si>
  <si>
    <t>Strategies that describe stimuli that should or should not be present (5 of 8)</t>
  </si>
  <si>
    <t>The direct and generalized effects of self instructions and picture prompts on vocational task performance</t>
  </si>
  <si>
    <t>Strategies that describe stimuli that should or should not be present (6 of 8)</t>
  </si>
  <si>
    <t>The effects of scripted peer tutoring and programming common stimuli on social interactions of a student with autism spectrum disorder</t>
  </si>
  <si>
    <t>Strategies that describe stimuli that should or should not be present (7 of 8)</t>
  </si>
  <si>
    <t>Using Social Stories and visual schedules to improve socially appropriate behaviors in children with autism</t>
  </si>
  <si>
    <t>Strategies that describe stimuli that should or should not be present (8 of 8)</t>
  </si>
  <si>
    <t xml:space="preserve">Consequence Interventions </t>
  </si>
  <si>
    <t>Tactics incorporate a function-based treatment approach for challenging behavior (1 of 8)</t>
  </si>
  <si>
    <t>Function-based treatments for escape-maintained problem behavior</t>
  </si>
  <si>
    <t>Tactics incorporate a function-based treatment approach for challenging behavior (2 of 8)</t>
  </si>
  <si>
    <t>Treatments for attention maintained problem behavior</t>
  </si>
  <si>
    <t>Tactics incorporate a function-based treatment approach for challenging behavior (3 of 8)</t>
  </si>
  <si>
    <t xml:space="preserve"> Assessment and treatment of problem behavior maintained by escape from attention and access to tangibles</t>
  </si>
  <si>
    <t>Tactics incorporate a function-based treatment approach for challenging behavior (4 of 8)</t>
  </si>
  <si>
    <t>Tactics incorporate a function-based treatment approach for challenging behavior (5 of 8)</t>
  </si>
  <si>
    <t>Tactics incorporate a function-based treatment approach for challenging behavior (6 of 8)</t>
  </si>
  <si>
    <t>Tactics incorporate a function-based treatment approach for challenging behavior (7 of 8)</t>
  </si>
  <si>
    <t>Research patterns in the treatment of adults with problem behavior and intellectual and developmental disabilities</t>
  </si>
  <si>
    <t>Tactics incorporate a function-based treatment approach for challenging behavior (8 of 8)</t>
  </si>
  <si>
    <t>Tactics use the least-restrictive approach for challenging behavior (1 of 3)</t>
  </si>
  <si>
    <t>Tactics use the least-restrictive approach for challenging behavior (2 of 3)</t>
  </si>
  <si>
    <t>Tactics use the least-restrictive approach for challenging behavior (3 of 3)</t>
  </si>
  <si>
    <t>The right to effective behavioral treatment</t>
  </si>
  <si>
    <t>Tactics minimize reinforcement for challenging behavior (1 of 5)</t>
  </si>
  <si>
    <t>Use of a structured descriptive assessment methodology to identify variable affecting problem behavior</t>
  </si>
  <si>
    <t>Tactics minimize reinforcement for challenging behavior (2 of 5)</t>
  </si>
  <si>
    <t>Use of the high-probability instructional sequence and escape extinction in a child with food refusal</t>
  </si>
  <si>
    <t>Tactics minimize reinforcement for challenging behavior (3 of 5)</t>
  </si>
  <si>
    <t>What makes extinction work: an analysis of procedural form and function</t>
  </si>
  <si>
    <t>Tactics minimize reinforcement for challenging behavior (4 of 5)</t>
  </si>
  <si>
    <t>Science and human behavior</t>
  </si>
  <si>
    <t>Tactics minimize reinforcement for challenging behavior (5 of 5)</t>
  </si>
  <si>
    <t>The elimination of tantrum behavior by extinction procedures</t>
  </si>
  <si>
    <t>Inclusion of preferences/reinforcers, schedule of reinforcement, and/or expectations for learning environment/materials/teaching conditions to increase desired behavior (1 of 8)</t>
  </si>
  <si>
    <t>Inclusion of preferences/reinforcers, schedule of reinforcement, and/or expectations for learning environment/materials/teaching conditions to increase desired behavior (2 of 8)</t>
  </si>
  <si>
    <t>Behavioral momentum in the treatment of noncompliance</t>
  </si>
  <si>
    <t>Inclusion of preferences/reinforcers, schedule of reinforcement, and/or expectations for learning environment/materials/teaching conditions to increase desired behavior (3 of 8)</t>
  </si>
  <si>
    <t>Inclusion of preferences/reinforcers, schedule of reinforcement, and/or expectations for learning environment/materials/teaching conditions to increase desired behavior (4 of 8)</t>
  </si>
  <si>
    <t>Inclusion of preferences/reinforcers, schedule of reinforcement, and/or expectations for learning environment/materials/teaching conditions to increase desired behavior (5 of 8)</t>
  </si>
  <si>
    <t>Inclusion of preferences/reinforcers, schedule of reinforcement, and/or expectations for learning environment/materials/teaching conditions to increase desired behavior (6 of 8)</t>
  </si>
  <si>
    <t>Functional communication training with and without alternative reinforcement and punishment</t>
  </si>
  <si>
    <t>Inclusion of preferences/reinforcers, schedule of reinforcement, and/or expectations for learning environment/materials/teaching conditions to increase desired behavior (7 of 8)</t>
  </si>
  <si>
    <t>Inclusion of preferences/reinforcers, schedule of reinforcement, and/or expectations for learning environment/materials/teaching conditions to increase desired behavior (8 of 8)</t>
  </si>
  <si>
    <t xml:space="preserve">Safety &amp; Crisis Guidelines </t>
  </si>
  <si>
    <t>Safety gear outlined (1 of 4)</t>
  </si>
  <si>
    <t>An experimental analysis of aggression</t>
  </si>
  <si>
    <t>Safety gear outlined (2 of 4)</t>
  </si>
  <si>
    <t>Protective procedures in functional analysis of self-injurious behavior</t>
  </si>
  <si>
    <t>Safety gear outlined (3 of 4)</t>
  </si>
  <si>
    <t>Safety gear outlined (4 of 4)</t>
  </si>
  <si>
    <t>Self-injurious behavior and functional analysis: Where are the descriptions of participant protections?</t>
  </si>
  <si>
    <t>Crisis protocol or where to obtain the protocol (1 of 2)</t>
  </si>
  <si>
    <t>Crisis protocol or where to obtain the protocol (2 of 2)</t>
  </si>
  <si>
    <t>Poling, A., Austin, J. L., Peterson, S. M., Mahoney, A., &amp; Weeden, M. (2012). Ethical issues and considerations. Functional assessment for challenging behaviors. In J.L. Matson (Ed.), Functional assessment for challenging behaviors (pp. 213-233). New York:  Springer.</t>
  </si>
  <si>
    <t>Describes supports needed to ensure safety of person and others (1 of 4)</t>
  </si>
  <si>
    <t>Describes supports needed to ensure safety of person and others (2 of 4)</t>
  </si>
  <si>
    <t>Describes supports needed to ensure safety of person and others (3 of 4)</t>
  </si>
  <si>
    <t>Ethical issues and considerations. Functional assessment for challenging behaviors</t>
  </si>
  <si>
    <t>Describes supports needed to ensure safety of person and others (4 of 4)</t>
  </si>
  <si>
    <t>Functional analysis: A need for clinical decision support tools to weigh risks and benefits</t>
  </si>
  <si>
    <t>If restraint or time out is included, notes debriefing procedures (1 of 2)</t>
  </si>
  <si>
    <t>Virginia Law 12VAC35-105-830. Seclusion, restraint, and time out</t>
  </si>
  <si>
    <t>If restraint or time out is included, notes debriefing procedures (2 of 2)</t>
  </si>
  <si>
    <t>If restraint or time out is included, notes criteria for release or refers to provider policy and procedures (1 of 2)</t>
  </si>
  <si>
    <t>If restraint or time out is included, notes criteria for release or refers to provider policy and procedures (2 of 2)</t>
  </si>
  <si>
    <t xml:space="preserve">Plan for Training </t>
  </si>
  <si>
    <t>Outlines a plan for training staff, family, or other supporters that notes clinician obtaining and reviewing data (1 of 3)</t>
  </si>
  <si>
    <t>Outlines a plan for training staff, family, or other supporters that notes clinician obtaining and reviewing data (2 of 3)</t>
  </si>
  <si>
    <t>Outlines a plan for training staff, family, or other supporters that notes clinician obtaining and reviewing data (3 of 3)</t>
  </si>
  <si>
    <t>Plan incorporates a Behavior Skills Training (BST) approach (1 of 7)</t>
  </si>
  <si>
    <t>Feedback for improving staff training and performance in behavioral treatment programs</t>
  </si>
  <si>
    <t>Plan incorporates a Behavior Skills Training (BST) approach (2 of 7)</t>
  </si>
  <si>
    <t>Evaluating the use of behavioral skills training to improve school staffs’ implementation of behavior intervention plans</t>
  </si>
  <si>
    <t>Plan incorporates a Behavior Skills Training (BST) approach (3 of 7)</t>
  </si>
  <si>
    <t>Evidence-based staff training: a guide for practitioners</t>
  </si>
  <si>
    <t>Plan incorporates a Behavior Skills Training (BST) approach (4 of 7)</t>
  </si>
  <si>
    <t>Plan incorporates a Behavior Skills Training (BST) approach (5 of 7)</t>
  </si>
  <si>
    <t>The effects of behavioral skills training on staff implementation of discrete-trial teaching</t>
  </si>
  <si>
    <t>Plan incorporates a Behavior Skills Training (BST) approach (6 of 7)</t>
  </si>
  <si>
    <t>Comparing the effectiveness and efficiency of behavioral skills training and a brief performance feedback intervention during the training of paraeducators supporting students with autism spectrum disorder</t>
  </si>
  <si>
    <t>Plan incorporates a Behavior Skills Training (BST) approach (7 of 7)</t>
  </si>
  <si>
    <t>Effects of behavioral skills training on parental treatment of children's food selectivity</t>
  </si>
  <si>
    <t>Training record (or plan for training based on authorization type) is available in WaMS related to recent review period (1 of 1)</t>
  </si>
  <si>
    <t xml:space="preserve">Appropriate Signatures </t>
  </si>
  <si>
    <t>Plan is signed by individual or legal guardian  (1 of 3)</t>
  </si>
  <si>
    <t>Plan is signed by individual or legal guardian  (2 of 3)</t>
  </si>
  <si>
    <t>Plan is signed by individual or legal guardian  (3 of 3)</t>
  </si>
  <si>
    <t>Signature for consent includes date (1 of 1)</t>
  </si>
  <si>
    <t>Contact information for guardian or individual is present (1 of 2)</t>
  </si>
  <si>
    <t>Contact information for guardian or individual is present (2 of 2)</t>
  </si>
  <si>
    <t>If a restrictive component is included, updated consent is included and coincides with when restriction began (1 of 1)</t>
  </si>
  <si>
    <t xml:space="preserve">Graphical Displays &amp; Analysis </t>
  </si>
  <si>
    <t>Visual display (e.g. graphs) for each behavior targeted in the BSP, to include behaviors for decrease and increase (1 of 7)</t>
  </si>
  <si>
    <t>Chart goals for behavior analysis</t>
  </si>
  <si>
    <t>Visual display (e.g. graphs) for each behavior targeted in the BSP, to include behaviors for decrease and increase (2 of 7)</t>
  </si>
  <si>
    <t>Visual display (e.g. graphs) for each behavior targeted in the BSP, to include behaviors for decrease and increase (3 of 7)</t>
  </si>
  <si>
    <t>Phase change lines, scale breaks, and trend lines using Excel 2013</t>
  </si>
  <si>
    <t>Visual display (e.g. graphs) for each behavior targeted in the BSP, to include behaviors for decrease and increase (4 of 7)</t>
  </si>
  <si>
    <t>Creating single-subject design graphs in Microsoft Excel 2007</t>
  </si>
  <si>
    <t>Visual display (e.g. graphs) for each behavior targeted in the BSP, to include behaviors for decrease and increase (5 of 7)</t>
  </si>
  <si>
    <t xml:space="preserve"> A critical review of line graphs in behavior analytic journals</t>
  </si>
  <si>
    <t>Visual display (e.g. graphs) for each behavior targeted in the BSP, to include behaviors for decrease and increase (6 of 7)</t>
  </si>
  <si>
    <t>Creating Plots for Single-Subject Research Designs in R</t>
  </si>
  <si>
    <t>Visual display (e.g. graphs) for each behavior targeted in the BSP, to include behaviors for decrease and increase (7 of 7)</t>
  </si>
  <si>
    <t>Summary statement present for each graph (1 of 2)</t>
  </si>
  <si>
    <t>Summary statement present for each graph (2 of 2)</t>
  </si>
  <si>
    <t>Graphs represent entire necessary review period (if any data absent, indication as to reason why is included) (1 of 2)</t>
  </si>
  <si>
    <t>Graphs represent entire necessary review period (if any data absent, indication as to reason why is included) (2 of 2)</t>
  </si>
  <si>
    <t>Graphs have indicators that demonstrate decision making and/or analysis is occurring (based on behavior trends and/or revision dates) (1 of 1)</t>
  </si>
  <si>
    <t>Graphs demonstrate that data review is occurring monthly if restraint or time out is included (1 of 2)</t>
  </si>
  <si>
    <t>Graphs demonstrate that data review is occurring monthly if restraint or time out is included (2 of 2)</t>
  </si>
  <si>
    <t>Definitions</t>
  </si>
  <si>
    <t>Required BSP content area</t>
  </si>
  <si>
    <t>Required minimum elements</t>
  </si>
  <si>
    <t>Scoring criteria (unless otherwise indicated, an X constitutes absence of what is listed as criteria for a ✔)</t>
  </si>
  <si>
    <t>✔ = Individual's first name (or preferred name) and last name are included</t>
  </si>
  <si>
    <t>✔ = Individual's date of birth and/or age are included</t>
  </si>
  <si>
    <t>✔ = Gender identification is noted via pronouns or specifically stated.</t>
  </si>
  <si>
    <t>✔ = One or more medical/behavioral health diagnosis is included.</t>
  </si>
  <si>
    <t>✔ = The individual's home is named, described, or address provided.  If the BSP is being implemented in a place that is not the individual's home, documentation includes a name, description, or address of that location or locations.</t>
  </si>
  <si>
    <t>✔ = The individual's Medicaid ID number is included</t>
  </si>
  <si>
    <t>✔ = Medications are included in and/or information is provided regarding where this information can be found (e.g., MAR).</t>
  </si>
  <si>
    <t xml:space="preserve">✔ = Information is provided regarding who has legal authority to consent to the plan.  This may be the person receiving services or another individual such as a guardian. </t>
  </si>
  <si>
    <t xml:space="preserve">✔ = The first date of the behavior support plan or assessment is listed; if applicable, dates of revisions are listed and information is provided in the BSP about the revision, or revisions.  Revision information may also be garnered from graphical displays. </t>
  </si>
  <si>
    <t>✔ = The name of the clinician overseeing the plan is listed, their credentials is listed, and contact information (e.g. phone, fax, email, physical address, and/or website with contact information) is provided.</t>
  </si>
  <si>
    <t>✔ = Current and/or historical information about the person and their life is provided</t>
  </si>
  <si>
    <t>✔ = The reason, rationale, necessity for behavioral intervention is listed</t>
  </si>
  <si>
    <t>✔ = The topography, intensity, risks associated with/and or negative outcomes is provided for at least one challenging behavior in the plan</t>
  </si>
  <si>
    <t>✔ = A risk benefit statement, risk benefit analysis, and/or signed attestation that risks/benefits have been reviewed with the person who is consenting to the plan is listed</t>
  </si>
  <si>
    <t>✔ = Information on previous service, or services relevant to behavior is included, along with impact on behavior or outcome of service, or services.  If not provided, "unknown" or other similar indication is provided about this history</t>
  </si>
  <si>
    <t>✔ = Includes a description or descriptions of an event, series of events, or set of circumstances experienced by the individual that is physically or emotionally harmful or life threatening.  Or, trauma history/considerations are noted as "unknown", "not applicable" or other similar indication is provided that indicates this information is not available or relevant to this person.</t>
  </si>
  <si>
    <t>✔ = Includes information about how the person communicates with others</t>
  </si>
  <si>
    <t xml:space="preserve">✔ = Includes information on the person's schedule and/or routines </t>
  </si>
  <si>
    <t>✔ = Includes information about how the individual (and guardian, if guardian is required to consent to plan), participated in assessment and/or plan development</t>
  </si>
  <si>
    <t>✔ = Includes information about stimuli that are known to be or hypothesized to be preferred/enjoyed by the individual (e.g. stimuli that may function as reinforcement). May not necessarily include the specific methods used (e.g. preference assessment) to determine these stimuli.</t>
  </si>
  <si>
    <t>✔ = Includes information about both the type and results of preference assessment, or assessments conducted to determine what may function as reinforcement for the individual</t>
  </si>
  <si>
    <t xml:space="preserve">✔ = Includes information about what the person is good at, and/or behaviors the person engages in that are valued by others. </t>
  </si>
  <si>
    <t>✔ = Includes information about what the person does not like or may not like/find to be aversive, unpleasant, noxious</t>
  </si>
  <si>
    <t>✔ = Notes who in the person's life is preferred by the person and/or who the person enjoys to be with.  If this is not applicable to the person, notes that the person does not have preferred people in their life</t>
  </si>
  <si>
    <t>✔ = Includes information about race, socioeconomic class, religion, sexual orientation, ethnicity, nationality, linguistic, and/or geographic context (beyond the address of where services are occurring).   Or, cultural/heritage considerations are noted as "unknown", "not applicable" or other similar indication is provided that indicates this information is not available or relevant to this person.</t>
  </si>
  <si>
    <t>✔ = Descriptive assessment and/or functional analysis methods were used in the FBA, conducted or overseen by a qualified clinician</t>
  </si>
  <si>
    <t>✔ = The method, or methods for FBA are listed</t>
  </si>
  <si>
    <t xml:space="preserve">✔ = The location of where the FBA was conducted is the same for at least 1 setting for where services are occurring 
</t>
  </si>
  <si>
    <t xml:space="preserve">✔ = Setting events/motivating operations are generally listed, or listed specifically for at least 1 behavior targeted for decrease.  May be noted specifically as "setting events" or the omnibus term "motivating operations" (or EOs/AOs), or may be counted as present if unconditioned motivating operations are listed as antecedents.  </t>
  </si>
  <si>
    <t>✔ = The antecedents to challenging behavior are generally listed, or specifically listed for at least 1 behavior targeted for decrease</t>
  </si>
  <si>
    <t>✔ = The maintaining consequence, or consequences to challenging behavior are generally listed, or specifically listed for at least 1 behavior targeted for decrease</t>
  </si>
  <si>
    <t>✔ = A graph or raw data are provided from at least one method from the FBA, and/or baseline data are provided</t>
  </si>
  <si>
    <t>✔ = The FBA is no more than 1 year older than the date of the ISP, or there is a statement that indicates validity of the FBA that is more than 1 year old</t>
  </si>
  <si>
    <t>✔ = Includes information about genetic abnormalities, medical conditions, and/or psychiatric or neurological dysfunctions specifically as contributors to challenging behavior (e.g. Prader-Willi, polydipsia, epilepsy).  Additionally, respondents explicitly labeled as related to challenging behavior are included.  Or, non-operant conditions are noted as "unknown", "not applicable" or other similar indication is provided that indicates this information is not available or relevant to this person.</t>
  </si>
  <si>
    <t>✔ = For all behaviors targeted for decrease in the BSP, hypothesized function, or functions listed</t>
  </si>
  <si>
    <t xml:space="preserve">✔ = For all behaviors with a hypothesized function, the hypothesized functions are accepted operant functions </t>
  </si>
  <si>
    <t>✔ = Provides a name for each behavior targeted for decrease (e.g. Aggression, Property Destruction).
X = There are no names listed for behaviors targeted for decrease, or there are no behaviors targeted for decrease in the BSP.</t>
  </si>
  <si>
    <t>✔ = For each behavior targeted for decrease, an operational definition is included.</t>
  </si>
  <si>
    <t>✔ = For each behavior targeted for decrease, a method of measurement is included (examples could include, but are not limited to, count, rate/frequency, duration, time sampling, etc.)..  If not explicitly listed in the section of the BSP with behaviors for decrease, the method of measurement is included on the graph, or graphs for each behavior targeted for decrease.</t>
  </si>
  <si>
    <t xml:space="preserve">✔ = At least one behavioral definition for behaviors targeted for decrease includes an example and/or a non-example </t>
  </si>
  <si>
    <t>✔ = Provides a name for each behavior targeted for increase (e.g. Mands for attention, Request break).
X = There are no names listed for behaviors targeted for increase, or there are no behaviors targeted for increase in the BSP.</t>
  </si>
  <si>
    <t>✔ = For each behavior targeted for increase, an operational definition is included.</t>
  </si>
  <si>
    <t>✔ = For each behavior targeted for increase, a method of measurement is included (examples could include, but are not limited to, count, rate/frequency, duration, time sampling, etc.).  If not explicitly listed in the section of the BSP with behaviors for increase, the method of measurement is included on the graph, or graphs for each behavior targeted for increase.</t>
  </si>
  <si>
    <t xml:space="preserve">✔ = At least one behavioral definition for behaviors targeted for increase includes an example and/or a non-example </t>
  </si>
  <si>
    <t>✔ = Includes information about how to set up the environment to promote at least 1 functionally equivalent replacement behavior (or desirable behavior) that is targeted for acquisition in the plan.  May itemize how to set up the environment to foster FERB (and/or desirable behavior) for each behavior targeted for increase, or may have general information not specifically tied to each behavior targeted for increase</t>
  </si>
  <si>
    <t>✔ = The plan provides information about how to abate challenging behavior for at least one setting event/MO as outlined in the FBA.  Or, if this information was not listed in the FBA, the plan includes information about how to abate challenging behavior based on the hypothesized function, or functions listed in the FBA for at least one behavioral function.</t>
  </si>
  <si>
    <t xml:space="preserve">✔ = The plan provides at least one tactic/strategy that addresses at least one immediate antecedent (or precursor) as listed from the FBA </t>
  </si>
  <si>
    <t>✔ = The plan provides information about stimuli that should be present or should not be present as an antecedent modification to reduce the likelihood that challenging behavior will occur, or to increase the likelihood that desirable behavior will occur</t>
  </si>
  <si>
    <t>✔ = As derived from the FBA, a function based treatment is incorporated for at least 1 challenging behavior</t>
  </si>
  <si>
    <t>✔ = No restrictions, restraint, exclusionary time out, or programmed punishment are in the plan.  If these are present, rationale is provided that outlines the necessity of such approaches</t>
  </si>
  <si>
    <t>✔ = Reinforcers for challenging behavior as outlined in the FBA are not provided contingent on challenging behavior.  If the reinforcer is provided, it is clear why it is provided (e.g. reinforcement of precursor behavior)</t>
  </si>
  <si>
    <t>✔ = Schedule of reinforcement is included for at least 1 desirable behavior, or preferences/reinforcers are programmed in to promote desired behavior, or information about setting up learning environment/materials/teaching conditions to increase desired behavior is included</t>
  </si>
  <si>
    <t xml:space="preserve">✔ = Safety gear is noted in the plan, which may include but is not limited to protective gear, equipment used in vehicles or in the community to ensure safety of person and others, and/or phones/GPS locators.  Or, the plan notes that this is not applicable or other similar wording that indicates that there is no equipment that supporters need to ensure safety of the person and others.  The reviewer does not make a judgement on the necessity of safety gear in scoring.  
X = There is no safety gear included in the plan, or there is no wording in the plan that indicates safety gear is not applicable.  The reviewer does not make a judgement on the necessity of safety gear in scoring. </t>
  </si>
  <si>
    <t xml:space="preserve">✔ = Includes information about an individualized crisis/safety protocol for this person (or where to obtain the protocol).  Or, includes specific crisis protocol/training program that supporters are trained in.  Or, indicates that this not applicable or other similar wording that indicates that there is no crisis protocol specific to this person or not specific crisis protocol/training program that supporters are trained in.  The reviewer does not make a judgement on the necessity of crisis protocol in scoring. 
X = There is no information in the plan about individualized crisis/safety protocol for this person, no information about a crisis protocol/training program supporters are trained in, or no indication that this is not applicable to this person.  The reviewer does not make a judgement on the necessity of crisis protocol in scoring. </t>
  </si>
  <si>
    <t>✔ = Includes information about how to ensure safety of person and others when challenging behavior occurs for at least one challenging behavior.  If an individualized crisis/safety protocol is included for this person (or information about where to obtain the protocol is provided), score a ✔.  Or, indicates that this is not applicable to this person or other similar wording that indicates there is no support needed to ensure the safety of the person and others.
X = There is no information in the plan about supports needed to ensure safety of person and others.  If "crisis protocol or where to obtain the protocol" is scored as X, this is also scored as X.  The reviewer does not make a judgement on the supports needed to ensure safety of person or others.</t>
  </si>
  <si>
    <t>✔ = If restraint or time out is included as defined in 12VAC35-115-110, notes debriefing procedures. 
X = Restraint or time out is included as defined in 12VAC35-115-110 and there is no information about debriefing afterward.
N/A = There is no restraint or time out as defined in 12VAC35-115-110 included in the BSP.</t>
  </si>
  <si>
    <t>✔ = If restraint or time out is included as defined in 12VAC35-115-110, provides information about criteria for release or refers to provider's policies and procedures.
X = Restraint or time out is included as defined in 12VAC35-115-110 and there is no information about criteria for release or reference to provider's policies and procedures.
N/A = There is no restraint or time out as defined in 12VAC35-115-110 included in the BSP.</t>
  </si>
  <si>
    <t>✔ = A training plan for supporters is included.  Information is also provided about the behaviorist obtaining data for review.</t>
  </si>
  <si>
    <t>✔ = Plan specifically notes behavior skills training approach to training, or includes information about training approach that includes the four core tenets of BST (instruction, modeling, rehearsal, feedback)</t>
  </si>
  <si>
    <t xml:space="preserve">✔ = If the plan is in "annual" status, there is evidence that training has been completed (e.g. session note, training sign in/out log, dates of training and topic, etc.).  If the plan is in secondary status, a ✔ is provided if a plan for training is also scored as a ✔ </t>
  </si>
  <si>
    <t>✔ = Plan is signed by the person that has the legal authority to consent to the plan</t>
  </si>
  <si>
    <t>✔ = The signature for consent is dated</t>
  </si>
  <si>
    <t>✔ = The contact information for the person who has the legal authority consent to the plan is included (e.g. phone number, email, physical address)</t>
  </si>
  <si>
    <t>✔ = A restriction is present as outlined in 12VAC35-115-100 and 12VAC35-115-110 and the signed consent is dated within 45 days, prior or after, the date of the restriction commencing.  If a restriction is present and date of restriction commencing is not included, signed consent is dated within 45 days, prior or after, the date of the current BSP.  
X = A restriction is present as outlined in 12VAC35-115-100 and 12VAC35-115-110 and there is no signed consent.  Or, a restriction is present but the signed consent is more than 45 days, prior or after, the date of the restriction commencing.
N/A = No restrictions present as outlined in 12VAC35-115-100 and 12VAC35-115-110</t>
  </si>
  <si>
    <t xml:space="preserve">Click for scoring instructions for additional information on secondary status graph scoring: 
✔✔ = Every behavior targeted for decrease and increase is present on a graphs.  Must include behaviors for increase and decrease, even if only behaviors for decrease are formally targeted.
✔ = Only some behaviors are present on a graphs.  E.g., only some of the behaviors targeted for decrease are included.
X = There are no graphs present </t>
  </si>
  <si>
    <t xml:space="preserve">✔✔ = For the graphs that are present, there is a summary statement that provides information about progress for each behavior displayed.  
✔ = For the graphs that are present, there is a summary statement for some but not all behaviors.  Or, for the graphs that are present, some of the summary statements provide information about progress and others do not.  
X = There is no summary statement for any of the graphs that are present, or what is provided as a summary statement does not provide any information about progress.  </t>
  </si>
  <si>
    <t>✔✔ = For the graphs that are present, visual indicators (e.g. change line, arrow, etc.) are present on each graph.  Or, if there have not been any changes to the plan or other updates in documentation that should be captured on the graphs, and if the trends/levels indicate desired responding for all graphs, select ✔✔
✔ = For the graphs that are present, visual indicators (e.g. change line, arrow, etc.) are present on some but not all graphs.  Or, if there have not been changes to the plan or other updates in documentation that should be captured on the graphs and if the trends/levels indicate desired responding for some but not all graphs, select ✔
X = There are no visual indicators on graphs and changes may be warranted based on reviewer's visual analysis of trends/levels/variability, or if changes/updates were made and are not captured on any of the graphs. Or, there are no graphs.</t>
  </si>
  <si>
    <t>✔ = For the graphs that are present, all data is included.  Or, some data are missing from the graphs that are present, but there is an adequate reason provided in the documentation (e.g., person hospitalized) 
X = For the graphs that are present, there are gaps in data/missing data and there not a reason or an inadequate reason provided as to why (e.g., behavior analyst lost the data is an inadequate reason). Or, there are no graphs.</t>
  </si>
  <si>
    <t xml:space="preserve">✔ = If restraint or time out is included as outlined in 12VAC35-115-110, graphs contain at least monthly data.  Or, if any data are missing, an adequate reason is provided in the documentation.
X = Restraint or time out is included as outlined in 12VAC35-115-110 and graphs are missing data for one or more months, without an adequate reason as to why provided in the documentation.  
N/A = There is no restraint or time out included as outlined in 12VAC35-115-110 </t>
  </si>
  <si>
    <t>Longitudinal analysis of the impact and cost of person-centered planning for people with intellectual disabilities in England</t>
  </si>
  <si>
    <t>Assessment of stimulus preference and reinforcer value with profoundly retarded individuals</t>
  </si>
  <si>
    <t>Using brief assessments to evaluate aberrant behavior maintained by attention</t>
  </si>
  <si>
    <t>Using structural analysis in natural settings: A responsive functional assessment strategy</t>
  </si>
  <si>
    <t>The picture exchange communication system (PECS): what do the data say?</t>
  </si>
  <si>
    <t>Rapid assessment of the effects of restraint on self-injury and adaptive behavior</t>
  </si>
  <si>
    <t>The effects of behavioral skills training on implementation of the picture exchange communication system.</t>
  </si>
  <si>
    <t>Elements of behavior support plans: a technical brief.</t>
  </si>
  <si>
    <t>Person-centered planning: analysis of research and effectiveness.</t>
  </si>
  <si>
    <t xml:space="preserve">Elements of behavior support plans: a technical brief. </t>
  </si>
  <si>
    <t>Positive behavior support for individuals with behavior challenges.</t>
  </si>
  <si>
    <t>Toward the Development of a Functional Analysis Risk Assessment Decision Tool.</t>
  </si>
  <si>
    <t>Effects of a motivating operation manipulation on the maintenance of mands</t>
  </si>
  <si>
    <t>Content Area: Behavior Support Plan Information</t>
  </si>
  <si>
    <t>Content Area: Demographics</t>
  </si>
  <si>
    <t>Content Area: History and Rationale</t>
  </si>
  <si>
    <t>Content Area: Person Centered Information</t>
  </si>
  <si>
    <t xml:space="preserve">Content Area: Functional Behavioral Assessment (FBA) </t>
  </si>
  <si>
    <t>Content Area: Hypothesized Functions</t>
  </si>
  <si>
    <t>Content Area: Behaviors Targeted for Decrease</t>
  </si>
  <si>
    <t>Content Area: Behaviors Targeted for Increase</t>
  </si>
  <si>
    <t>Content Area: Antecedent Interventions</t>
  </si>
  <si>
    <t>Content Area: Consequence Interventions</t>
  </si>
  <si>
    <t>Content Area: Safety &amp; Crisis Guidelines</t>
  </si>
  <si>
    <t>Content Area: Plan for Training</t>
  </si>
  <si>
    <t>Content Area: Appropriate Signatures</t>
  </si>
  <si>
    <t>Content Area: Graphical Displays &amp; Analysis</t>
  </si>
  <si>
    <t>End of Person Centered Information section, continue to FBA below.</t>
  </si>
  <si>
    <t>End of FBA section, continue to Hypothesized Functions below.</t>
  </si>
  <si>
    <t>End of Behaviors Targeted for Increase section, continue to Antecedent Interventions.</t>
  </si>
  <si>
    <t>End of Safety &amp; Crisis Guidelines section, continue to Plan for Training below.</t>
  </si>
  <si>
    <t>Review behavior support plan documents and enter findings in column B.</t>
  </si>
  <si>
    <t>Use the definitions below to score the Behavior Support Plan Adherence Review Instrument.</t>
  </si>
  <si>
    <t>Review the following resources that correspond with required elements.</t>
  </si>
  <si>
    <t>End of History &amp; Rationale section, continue to Person Centered Information.</t>
  </si>
  <si>
    <t>End of Demographics section,continue to History and Rationale.</t>
  </si>
  <si>
    <t>End of Hypothesized Functions section, continue to Behaviors Targeted for Decrease.</t>
  </si>
  <si>
    <t>End of Behaviors Targeted for Decrease section, continue to Behaviors Targeted for Increase.</t>
  </si>
  <si>
    <t>End of Antecedent Interventions section, continue to Consequence Interventions.</t>
  </si>
  <si>
    <t>End of Consequence Interventions section, continue Safety &amp; Crisis Guidelines.</t>
  </si>
  <si>
    <t>End of Plan for Training section, continue to Appropriate Signatures.</t>
  </si>
  <si>
    <t>End of Appropriate Signatures section, continue to Graphical Displays &amp; Analysis.</t>
  </si>
  <si>
    <t>End of Graphical Displays &amp; Analysis section, continue to Results.</t>
  </si>
  <si>
    <t>Name:</t>
  </si>
  <si>
    <t>Hyper link for recommended resource</t>
  </si>
  <si>
    <t>Enter information in column B.</t>
  </si>
  <si>
    <t>End of BSP Information section, continue to Adherence Review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</si>
</sst>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5"/>
      <color theme="3"/>
      <name val="Aptos Narrow"/>
      <family val="2"/>
      <scheme val="minor"/>
    </font>
    <font>
      <b/>
      <sz val="13"/>
      <color theme="3"/>
      <name val="Aptos Narrow"/>
      <family val="2"/>
      <scheme val="minor"/>
    </font>
    <font>
      <sz val="11"/>
      <color theme="1"/>
      <name val="Aptos Narrow"/>
      <family val="2"/>
      <scheme val="minor"/>
    </font>
    <font>
      <b/>
      <sz val="11"/>
      <color theme="3"/>
      <name val="Aptos Narrow"/>
      <family val="2"/>
      <scheme val="minor"/>
    </font>
    <font>
      <sz val="11"/>
      <color theme="0"/>
      <name val="Aptos Narrow"/>
      <family val="2"/>
      <scheme val="minor"/>
    </font>
    <font>
      <b/>
      <sz val="18"/>
      <color theme="3"/>
      <name val="Calibri"/>
      <family val="2"/>
    </font>
    <font>
      <sz val="11"/>
      <color theme="1"/>
      <name val="Calibri"/>
      <family val="2"/>
    </font>
    <font>
      <b/>
      <sz val="14"/>
      <color theme="3"/>
      <name val="Calibri"/>
      <family val="2"/>
    </font>
    <font>
      <sz val="14"/>
      <color theme="0"/>
      <name val="Calibri"/>
      <family val="2"/>
    </font>
    <font>
      <sz val="12"/>
      <color theme="1"/>
      <name val="Calibri"/>
      <family val="2"/>
    </font>
    <font>
      <b/>
      <sz val="12"/>
      <color theme="3"/>
      <name val="Calibri"/>
      <family val="2"/>
    </font>
    <font>
      <u/>
      <sz val="14"/>
      <color theme="0"/>
      <name val="Calibri"/>
      <family val="2"/>
    </font>
    <font>
      <u/>
      <sz val="12"/>
      <color theme="1"/>
      <name val="Calibri"/>
      <family val="2"/>
    </font>
    <font>
      <b/>
      <sz val="13"/>
      <color theme="3"/>
      <name val="Calibri"/>
      <family val="2"/>
    </font>
    <font>
      <sz val="12"/>
      <color theme="1"/>
      <name val="Segoe UI Symbol"/>
      <family val="2"/>
    </font>
    <font>
      <u/>
      <sz val="12"/>
      <color theme="0"/>
      <name val="Calibri"/>
      <family val="2"/>
    </font>
    <font>
      <u/>
      <sz val="11"/>
      <color theme="10"/>
      <name val="Aptos Narrow"/>
      <family val="2"/>
      <scheme val="minor"/>
    </font>
  </fonts>
  <fills count="5">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s>
  <borders count="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s>
  <cellStyleXfs count="8">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3" applyNumberFormat="0" applyFill="0" applyAlignment="0" applyProtection="0"/>
    <xf numFmtId="0" fontId="5"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7" fillId="0" borderId="0" applyNumberFormat="0" applyFill="0" applyBorder="0" applyAlignment="0" applyProtection="0"/>
  </cellStyleXfs>
  <cellXfs count="36">
    <xf numFmtId="0" fontId="0" fillId="0" borderId="0" xfId="0"/>
    <xf numFmtId="0" fontId="7" fillId="0" borderId="0" xfId="0" applyFont="1"/>
    <xf numFmtId="0" fontId="9" fillId="2" borderId="0" xfId="4" applyFont="1"/>
    <xf numFmtId="0" fontId="10" fillId="3" borderId="0" xfId="5" applyFont="1"/>
    <xf numFmtId="0" fontId="10" fillId="0" borderId="0" xfId="6" applyFont="1" applyFill="1"/>
    <xf numFmtId="0" fontId="10" fillId="3" borderId="0" xfId="5" applyFont="1" applyAlignment="1">
      <alignment horizontal="center"/>
    </xf>
    <xf numFmtId="0" fontId="10" fillId="0" borderId="0" xfId="6" applyFont="1" applyFill="1" applyAlignment="1">
      <alignment horizontal="center"/>
    </xf>
    <xf numFmtId="0" fontId="11" fillId="0" borderId="3" xfId="3" applyFont="1" applyAlignment="1">
      <alignment horizontal="center"/>
    </xf>
    <xf numFmtId="0" fontId="8" fillId="0" borderId="3" xfId="3" applyFont="1" applyAlignment="1">
      <alignment wrapText="1"/>
    </xf>
    <xf numFmtId="0" fontId="9" fillId="2" borderId="0" xfId="4" applyFont="1" applyAlignment="1">
      <alignment wrapText="1"/>
    </xf>
    <xf numFmtId="0" fontId="10" fillId="3" borderId="0" xfId="5" applyFont="1" applyAlignment="1">
      <alignment wrapText="1"/>
    </xf>
    <xf numFmtId="0" fontId="10" fillId="0" borderId="0" xfId="6" applyFont="1" applyFill="1" applyAlignment="1">
      <alignment wrapText="1"/>
    </xf>
    <xf numFmtId="0" fontId="15" fillId="0" borderId="0" xfId="0" applyFont="1" applyAlignment="1">
      <alignment vertical="center"/>
    </xf>
    <xf numFmtId="0" fontId="7" fillId="0" borderId="0" xfId="0" applyFont="1" applyAlignment="1">
      <alignment wrapText="1"/>
    </xf>
    <xf numFmtId="0" fontId="6" fillId="0" borderId="1" xfId="1" applyFont="1" applyAlignment="1">
      <alignment horizontal="left" vertical="top" wrapText="1"/>
    </xf>
    <xf numFmtId="0" fontId="7" fillId="0" borderId="0" xfId="0" applyFont="1" applyAlignment="1">
      <alignment horizontal="left" vertical="top" wrapText="1"/>
    </xf>
    <xf numFmtId="0" fontId="8" fillId="0" borderId="3" xfId="3" applyFont="1" applyAlignment="1">
      <alignment horizontal="left" vertical="top" wrapText="1"/>
    </xf>
    <xf numFmtId="0" fontId="9" fillId="2" borderId="0" xfId="4" applyFont="1" applyAlignment="1">
      <alignment horizontal="left" vertical="top" wrapText="1"/>
    </xf>
    <xf numFmtId="0" fontId="12" fillId="2" borderId="0" xfId="4" applyFont="1" applyAlignment="1">
      <alignment horizontal="left" vertical="top" wrapText="1"/>
    </xf>
    <xf numFmtId="0" fontId="10" fillId="3" borderId="0" xfId="5" applyFont="1" applyAlignment="1">
      <alignment horizontal="left" vertical="top" wrapText="1"/>
    </xf>
    <xf numFmtId="0" fontId="13" fillId="3" borderId="0" xfId="5" applyFont="1" applyAlignment="1">
      <alignment horizontal="left" vertical="top" wrapText="1"/>
    </xf>
    <xf numFmtId="0" fontId="10" fillId="0" borderId="0" xfId="6" applyFont="1" applyFill="1" applyAlignment="1">
      <alignment horizontal="left" vertical="top" wrapText="1"/>
    </xf>
    <xf numFmtId="0" fontId="13" fillId="0" borderId="0" xfId="6" applyFont="1" applyFill="1" applyAlignment="1">
      <alignment horizontal="left" vertical="top" wrapText="1"/>
    </xf>
    <xf numFmtId="0" fontId="14" fillId="0" borderId="2" xfId="2" applyFont="1" applyAlignment="1">
      <alignment horizontal="left" vertical="top" wrapText="1"/>
    </xf>
    <xf numFmtId="0" fontId="7" fillId="0" borderId="0" xfId="0" applyFont="1" applyAlignment="1">
      <alignment vertical="top"/>
    </xf>
    <xf numFmtId="0" fontId="16" fillId="2" borderId="0" xfId="4" applyFont="1" applyAlignment="1">
      <alignment horizontal="left" vertical="top" wrapText="1"/>
    </xf>
    <xf numFmtId="9" fontId="11" fillId="0" borderId="3" xfId="3" applyNumberFormat="1" applyFont="1" applyAlignment="1">
      <alignment horizontal="center"/>
    </xf>
    <xf numFmtId="0" fontId="17" fillId="0" borderId="0" xfId="7" applyFill="1" applyAlignment="1">
      <alignment horizontal="left" vertical="top" wrapText="1"/>
    </xf>
    <xf numFmtId="0" fontId="10" fillId="3" borderId="0" xfId="5" applyFont="1" applyAlignment="1">
      <alignment vertical="top" wrapText="1"/>
    </xf>
    <xf numFmtId="0" fontId="10" fillId="0" borderId="0" xfId="6" applyFont="1" applyFill="1" applyAlignment="1">
      <alignment vertical="top" wrapText="1"/>
    </xf>
    <xf numFmtId="0" fontId="6" fillId="0" borderId="1" xfId="1" applyFont="1" applyAlignment="1">
      <alignment vertical="top" wrapText="1"/>
    </xf>
    <xf numFmtId="0" fontId="8" fillId="0" borderId="3" xfId="3" applyFont="1" applyAlignment="1">
      <alignment vertical="top" wrapText="1"/>
    </xf>
    <xf numFmtId="0" fontId="9" fillId="2" borderId="0" xfId="4" applyFont="1" applyAlignment="1">
      <alignment vertical="top" wrapText="1"/>
    </xf>
    <xf numFmtId="0" fontId="11" fillId="0" borderId="3" xfId="3" applyFont="1" applyAlignment="1">
      <alignment vertical="top" wrapText="1"/>
    </xf>
    <xf numFmtId="14" fontId="10" fillId="0" borderId="0" xfId="6" applyNumberFormat="1" applyFont="1" applyFill="1" applyAlignment="1">
      <alignment horizontal="left" vertical="top" wrapText="1"/>
    </xf>
    <xf numFmtId="14" fontId="10" fillId="3" borderId="0" xfId="5" applyNumberFormat="1" applyFont="1" applyAlignment="1">
      <alignment horizontal="left" vertical="top" wrapText="1"/>
    </xf>
  </cellXfs>
  <cellStyles count="8">
    <cellStyle name="20% - Accent1" xfId="5" builtinId="30"/>
    <cellStyle name="60% - Accent1" xfId="6" builtinId="32"/>
    <cellStyle name="Accent1" xfId="4" builtinId="29"/>
    <cellStyle name="Heading 1" xfId="1" builtinId="16"/>
    <cellStyle name="Heading 2" xfId="2" builtinId="17"/>
    <cellStyle name="Heading 3" xfId="3" builtinId="18"/>
    <cellStyle name="Hyperlink" xfId="7" builtinId="8"/>
    <cellStyle name="Normal" xfId="0" builtinId="0"/>
  </cellStyles>
  <dxfs count="2">
    <dxf>
      <fill>
        <patternFill>
          <bgColor rgb="FFFF6569"/>
        </patternFill>
      </fill>
    </dxf>
    <dxf>
      <fill>
        <patternFill>
          <bgColor rgb="FFFF6569"/>
        </patternFill>
      </fill>
    </dxf>
  </dxfs>
  <tableStyles count="0" defaultTableStyle="TableStyleMedium2" defaultPivotStyle="PivotStyleLight16"/>
  <colors>
    <mruColors>
      <color rgb="FFFF656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doi.org/10.1007/BF03391819" TargetMode="External"/><Relationship Id="rId21" Type="http://schemas.openxmlformats.org/officeDocument/2006/relationships/hyperlink" Target="https://law.lis.virginia.gov/admincode/title12/agency30/chapter122/section550/" TargetMode="External"/><Relationship Id="rId42" Type="http://schemas.openxmlformats.org/officeDocument/2006/relationships/hyperlink" Target="https://doi.org/10.1207/S15327035EX0803_6" TargetMode="External"/><Relationship Id="rId63" Type="http://schemas.openxmlformats.org/officeDocument/2006/relationships/hyperlink" Target="https://www.townhall.virginia.gov/L/GetFile.cfm?File=C:\TownHall\docroot\GuidanceDocs\602\GDoc_DMAS_7024_v1.pdf" TargetMode="External"/><Relationship Id="rId84" Type="http://schemas.openxmlformats.org/officeDocument/2006/relationships/hyperlink" Target="https://www.kennedykrieger.org/sites/default/files/library/documents/patient-care/centers-and-programs/down-syndrome-clinic-and-research-center/reinforcer-assessment.pdf" TargetMode="External"/><Relationship Id="rId138" Type="http://schemas.openxmlformats.org/officeDocument/2006/relationships/hyperlink" Target="https://doi.org/10.1002/jaba.1078" TargetMode="External"/><Relationship Id="rId159" Type="http://schemas.openxmlformats.org/officeDocument/2006/relationships/hyperlink" Target="https://www.sdaus.com/additional-articles" TargetMode="External"/><Relationship Id="rId170" Type="http://schemas.openxmlformats.org/officeDocument/2006/relationships/hyperlink" Target="https://doi.org/10.1080/09540261.2018.1435513" TargetMode="External"/><Relationship Id="rId191" Type="http://schemas.openxmlformats.org/officeDocument/2006/relationships/hyperlink" Target="http://dx.doi.org/10.1037/bar0000088" TargetMode="External"/><Relationship Id="rId205" Type="http://schemas.openxmlformats.org/officeDocument/2006/relationships/hyperlink" Target="https://www.academia.edu/33911057/Strategies_and_Tactics_of_Behavioral_Research_by_Johnston_J_M_and_Pennypacker_H_S" TargetMode="External"/><Relationship Id="rId226" Type="http://schemas.openxmlformats.org/officeDocument/2006/relationships/hyperlink" Target="https://pure.southwales.ac.uk/en/publications/ethical-issues-in-functional-behavior-assessment/" TargetMode="External"/><Relationship Id="rId107" Type="http://schemas.openxmlformats.org/officeDocument/2006/relationships/hyperlink" Target="https://www.pent.ca.gov/bi/essential10/documents/essential10-rubric.pdf" TargetMode="External"/><Relationship Id="rId11" Type="http://schemas.openxmlformats.org/officeDocument/2006/relationships/hyperlink" Target="https://www.townhall.virginia.gov/L/GetFile.cfm?File=C:\TownHall\docroot\GuidanceDocs\602\GDoc_DMAS_7024_v1.pdf" TargetMode="External"/><Relationship Id="rId32" Type="http://schemas.openxmlformats.org/officeDocument/2006/relationships/hyperlink" Target="https://www.kennedykrieger.org/sites/default/files/library/documents/patient-care/centers-and-programs/down-syndrome-clinic-and-research-center/mswo-preference-assessment.pdf" TargetMode="External"/><Relationship Id="rId53" Type="http://schemas.openxmlformats.org/officeDocument/2006/relationships/hyperlink" Target="https://doi.org/10.1207/S15327035EX0803_6" TargetMode="External"/><Relationship Id="rId74" Type="http://schemas.openxmlformats.org/officeDocument/2006/relationships/hyperlink" Target="https://www.pearson.com/en-us/subject-catalog/p/applied-behavior-analysis/P200000000905/9780137477210?srsltid=AfmBOoqLoBTH5n6i54Ml9FmTyfBRfCWcq02yYbzOcG53Y8-LEUjnNs6s" TargetMode="External"/><Relationship Id="rId128" Type="http://schemas.openxmlformats.org/officeDocument/2006/relationships/hyperlink" Target="https://doi.org/10.1007/s40614-015-0042-5" TargetMode="External"/><Relationship Id="rId149" Type="http://schemas.openxmlformats.org/officeDocument/2006/relationships/hyperlink" Target="https://doi.org/10.1207/S15327035EX0803_6" TargetMode="External"/><Relationship Id="rId5" Type="http://schemas.openxmlformats.org/officeDocument/2006/relationships/hyperlink" Target="https://doi.org/10.1007/s40617-018-0255-7" TargetMode="External"/><Relationship Id="rId95" Type="http://schemas.openxmlformats.org/officeDocument/2006/relationships/hyperlink" Target="https://doi.org/DOI:10.1177/1088357609332743" TargetMode="External"/><Relationship Id="rId160" Type="http://schemas.openxmlformats.org/officeDocument/2006/relationships/hyperlink" Target="https://doi.org/10.1207/S15327035EX0803_6" TargetMode="External"/><Relationship Id="rId181" Type="http://schemas.openxmlformats.org/officeDocument/2006/relationships/hyperlink" Target="https://doi.org/10.1177/106342660100900302" TargetMode="External"/><Relationship Id="rId216" Type="http://schemas.openxmlformats.org/officeDocument/2006/relationships/hyperlink" Target="https://www.townhall.virginia.gov/L/GetFile.cfm?File=C:\TownHall\docroot\GuidanceDocs\602\GDoc_DMAS_7024_v1.pdf" TargetMode="External"/><Relationship Id="rId237" Type="http://schemas.openxmlformats.org/officeDocument/2006/relationships/hyperlink" Target="https://www.kennedykrieger.org/sites/default/files/library/documents/patient-care/centers-and-programs/down-syndrome-clinic-and-research-center/reinforcer-assessment.pdf" TargetMode="External"/><Relationship Id="rId22" Type="http://schemas.openxmlformats.org/officeDocument/2006/relationships/hyperlink" Target="https://law.lis.virginia.gov/admincode/title12/agency30/chapter122/section550/" TargetMode="External"/><Relationship Id="rId43" Type="http://schemas.openxmlformats.org/officeDocument/2006/relationships/hyperlink" Target="https://doi.org/doi:10.1177/0145445501252002" TargetMode="External"/><Relationship Id="rId64" Type="http://schemas.openxmlformats.org/officeDocument/2006/relationships/hyperlink" Target="https://www.townhall.virginia.gov/L/GetFile.cfm?File=C:\TownHall\docroot\GuidanceDocs\602\GDoc_DMAS_7024_v1.pdf" TargetMode="External"/><Relationship Id="rId118" Type="http://schemas.openxmlformats.org/officeDocument/2006/relationships/hyperlink" Target="https://www.ncbi.nlm.nih.gov/pmc/articles/PMC2741079/" TargetMode="External"/><Relationship Id="rId139" Type="http://schemas.openxmlformats.org/officeDocument/2006/relationships/hyperlink" Target="https://doi.org/DOI:10.1177/1088357609332743" TargetMode="External"/><Relationship Id="rId85" Type="http://schemas.openxmlformats.org/officeDocument/2006/relationships/hyperlink" Target="https://doi.org/10.1901/jaba.1998.31-605" TargetMode="External"/><Relationship Id="rId150" Type="http://schemas.openxmlformats.org/officeDocument/2006/relationships/hyperlink" Target="https://www.townhall.virginia.gov/L/GetFile.cfm?File=C:\TownHall\docroot\GuidanceDocs\602\GDoc_DMAS_7024_v1.pdf" TargetMode="External"/><Relationship Id="rId171" Type="http://schemas.openxmlformats.org/officeDocument/2006/relationships/hyperlink" Target="https://link.springer.com/article/10.1007/s10864-022-09485-2" TargetMode="External"/><Relationship Id="rId192" Type="http://schemas.openxmlformats.org/officeDocument/2006/relationships/hyperlink" Target="https://doi.org/10.1207/S15327035EX0803_6" TargetMode="External"/><Relationship Id="rId206" Type="http://schemas.openxmlformats.org/officeDocument/2006/relationships/hyperlink" Target="https://doi.org/10.1007/s40617-015-0063-2" TargetMode="External"/><Relationship Id="rId227" Type="http://schemas.openxmlformats.org/officeDocument/2006/relationships/hyperlink" Target="https://www.townhall.virginia.gov/L/GetFile.cfm?File=C:\TownHall\docroot\GuidanceDocs\602\GDoc_DMAS_7024_v1.pdf" TargetMode="External"/><Relationship Id="rId12" Type="http://schemas.openxmlformats.org/officeDocument/2006/relationships/hyperlink" Target="https://www.townhall.virginia.gov/L/GetFile.cfm?File=C:\TownHall\docroot\GuidanceDocs\602\GDoc_DMAS_7024_v1.pdf" TargetMode="External"/><Relationship Id="rId33" Type="http://schemas.openxmlformats.org/officeDocument/2006/relationships/hyperlink" Target="https://doi.org/doi:10.1177/105345129803400104" TargetMode="External"/><Relationship Id="rId108" Type="http://schemas.openxmlformats.org/officeDocument/2006/relationships/hyperlink" Target="https://doi.org/10.1016/j.ridd.2014.10.003" TargetMode="External"/><Relationship Id="rId129" Type="http://schemas.openxmlformats.org/officeDocument/2006/relationships/hyperlink" Target="https://doi.org/10.1901/jaba.2000.33-109" TargetMode="External"/><Relationship Id="rId54" Type="http://schemas.openxmlformats.org/officeDocument/2006/relationships/hyperlink" Target="https://doi.org/10.1207/S15327035EX0803_6" TargetMode="External"/><Relationship Id="rId75" Type="http://schemas.openxmlformats.org/officeDocument/2006/relationships/hyperlink" Target="https://www.pearson.com/en-us/subject-catalog/p/applied-behavior-analysis/P200000000905/9780137477210?srsltid=AfmBOoqLoBTH5n6i54Ml9FmTyfBRfCWcq02yYbzOcG53Y8-LEUjnNs6s" TargetMode="External"/><Relationship Id="rId96" Type="http://schemas.openxmlformats.org/officeDocument/2006/relationships/hyperlink" Target="https://doi.org/10.1901/jaba.2001.34-229" TargetMode="External"/><Relationship Id="rId140" Type="http://schemas.openxmlformats.org/officeDocument/2006/relationships/hyperlink" Target="https://www.ncbi.nlm.nih.gov/pmc/articles/PMC2846575/" TargetMode="External"/><Relationship Id="rId161" Type="http://schemas.openxmlformats.org/officeDocument/2006/relationships/hyperlink" Target="https://doi.org/10.1177/106342660100900302" TargetMode="External"/><Relationship Id="rId182" Type="http://schemas.openxmlformats.org/officeDocument/2006/relationships/hyperlink" Target="https://www.jstor.org/stable/41824341" TargetMode="External"/><Relationship Id="rId217" Type="http://schemas.openxmlformats.org/officeDocument/2006/relationships/hyperlink" Target="https://www.townhall.virginia.gov/L/GetFile.cfm?File=C:\TownHall\docroot\GuidanceDocs\602\GDoc_DMAS_7024_v1.pdf" TargetMode="External"/><Relationship Id="rId6" Type="http://schemas.openxmlformats.org/officeDocument/2006/relationships/hyperlink" Target="https://doi.org/10.1007/s40617-019-00375-0" TargetMode="External"/><Relationship Id="rId238" Type="http://schemas.openxmlformats.org/officeDocument/2006/relationships/hyperlink" Target="https://doi.org/10.1901/jaba.1985.18-249" TargetMode="External"/><Relationship Id="rId23" Type="http://schemas.openxmlformats.org/officeDocument/2006/relationships/hyperlink" Target="https://law.lis.virginia.gov/admincode/title12/agency30/chapter122/section550/" TargetMode="External"/><Relationship Id="rId119" Type="http://schemas.openxmlformats.org/officeDocument/2006/relationships/hyperlink" Target="https://www.ncbi.nlm.nih.gov/pmc/articles/PMC1284533/" TargetMode="External"/><Relationship Id="rId44" Type="http://schemas.openxmlformats.org/officeDocument/2006/relationships/hyperlink" Target="https://doi.org/10.1007/s40617-020-00433-y" TargetMode="External"/><Relationship Id="rId65" Type="http://schemas.openxmlformats.org/officeDocument/2006/relationships/hyperlink" Target="https://www.townhall.virginia.gov/L/GetFile.cfm?File=C:\TownHall\docroot\GuidanceDocs\602\GDoc_DMAS_7024_v1.pdf" TargetMode="External"/><Relationship Id="rId86" Type="http://schemas.openxmlformats.org/officeDocument/2006/relationships/hyperlink" Target="https://doi.org/10.1901/jaba.1985.18-249" TargetMode="External"/><Relationship Id="rId130" Type="http://schemas.openxmlformats.org/officeDocument/2006/relationships/hyperlink" Target="https://doi.org/10.1177/019874290503000410" TargetMode="External"/><Relationship Id="rId151" Type="http://schemas.openxmlformats.org/officeDocument/2006/relationships/hyperlink" Target="https://doi.org/10.1352/0895-8017(2006)111%5b400:LAOTIA%5d2.0.CO;2" TargetMode="External"/><Relationship Id="rId172" Type="http://schemas.openxmlformats.org/officeDocument/2006/relationships/hyperlink" Target="https://doi.org/10.1007/s40617-018-0255-7" TargetMode="External"/><Relationship Id="rId193" Type="http://schemas.openxmlformats.org/officeDocument/2006/relationships/hyperlink" Target="https://pure.southwales.ac.uk/en/publications/ethical-issues-in-functional-behavior-assessment/" TargetMode="External"/><Relationship Id="rId207" Type="http://schemas.openxmlformats.org/officeDocument/2006/relationships/hyperlink" Target="https://youtu.be/MzQpRzOAZ7Y?si=3fXIAwJ1MgY764lW" TargetMode="External"/><Relationship Id="rId228" Type="http://schemas.openxmlformats.org/officeDocument/2006/relationships/hyperlink" Target="https://www.townhall.virginia.gov/L/GetFile.cfm?File=C:\TownHall\docroot\GuidanceDocs\602\GDoc_DMAS_7024_v1.pdf" TargetMode="External"/><Relationship Id="rId13" Type="http://schemas.openxmlformats.org/officeDocument/2006/relationships/hyperlink" Target="https://www.townhall.virginia.gov/L/GetFile.cfm?File=C:\TownHall\docroot\GuidanceDocs\602\GDoc_DMAS_7024_v1.pdf" TargetMode="External"/><Relationship Id="rId109" Type="http://schemas.openxmlformats.org/officeDocument/2006/relationships/hyperlink" Target="https://www.ncbi.nlm.nih.gov/pmc/articles/PMC2846575/" TargetMode="External"/><Relationship Id="rId34" Type="http://schemas.openxmlformats.org/officeDocument/2006/relationships/hyperlink" Target="https://link.springer.com/article/10.1007/s40617-016-0111-6" TargetMode="External"/><Relationship Id="rId55" Type="http://schemas.openxmlformats.org/officeDocument/2006/relationships/hyperlink" Target="https://doi.org/10.1007/s40617-018-0255-7" TargetMode="External"/><Relationship Id="rId76" Type="http://schemas.openxmlformats.org/officeDocument/2006/relationships/hyperlink" Target="https://www.pearson.com/en-us/subject-catalog/p/applied-behavior-analysis/P200000000905/9780137477210?srsltid=AfmBOoqLoBTH5n6i54Ml9FmTyfBRfCWcq02yYbzOcG53Y8-LEUjnNs6s" TargetMode="External"/><Relationship Id="rId97" Type="http://schemas.openxmlformats.org/officeDocument/2006/relationships/hyperlink" Target="https://doi.org/10.1002/bin.1484" TargetMode="External"/><Relationship Id="rId120" Type="http://schemas.openxmlformats.org/officeDocument/2006/relationships/hyperlink" Target="https://link.springer.com/article/10.1007/s10864-025-09588-6" TargetMode="External"/><Relationship Id="rId141" Type="http://schemas.openxmlformats.org/officeDocument/2006/relationships/hyperlink" Target="https://doi.org/10.1002/bin.1484" TargetMode="External"/><Relationship Id="rId7" Type="http://schemas.openxmlformats.org/officeDocument/2006/relationships/hyperlink" Target="https://www.townhall.virginia.gov/L/GetFile.cfm?File=C:\TownHall\docroot\GuidanceDocs\602\GDoc_DMAS_7024_v1.pdf" TargetMode="External"/><Relationship Id="rId162" Type="http://schemas.openxmlformats.org/officeDocument/2006/relationships/hyperlink" Target="https://doi.org/10.1352/0895-8017(2006)111%5b400:LAOTIA%5d2.0.CO;2" TargetMode="External"/><Relationship Id="rId183" Type="http://schemas.openxmlformats.org/officeDocument/2006/relationships/hyperlink" Target="https://doi.org/10.1207/S15327035EX0803_6" TargetMode="External"/><Relationship Id="rId218" Type="http://schemas.openxmlformats.org/officeDocument/2006/relationships/hyperlink" Target="https://www.townhall.virginia.gov/L/GetFile.cfm?File=C:\TownHall\docroot\GuidanceDocs\602\GDoc_DMAS_7024_v1.pdf" TargetMode="External"/><Relationship Id="rId239" Type="http://schemas.openxmlformats.org/officeDocument/2006/relationships/hyperlink" Target="https://doi.org/10.1901/jaba.2000.33-639" TargetMode="External"/><Relationship Id="rId24" Type="http://schemas.openxmlformats.org/officeDocument/2006/relationships/hyperlink" Target="https://law.lis.virginia.gov/admincode/title12/agency30/chapter122/section550/" TargetMode="External"/><Relationship Id="rId45" Type="http://schemas.openxmlformats.org/officeDocument/2006/relationships/hyperlink" Target="https://law.lis.virginia.gov/admincode/title12/agency35/chapter105/section830/" TargetMode="External"/><Relationship Id="rId66" Type="http://schemas.openxmlformats.org/officeDocument/2006/relationships/hyperlink" Target="https://law.lis.virginia.gov/admincode/title12/agency30/chapter122/section550/" TargetMode="External"/><Relationship Id="rId87" Type="http://schemas.openxmlformats.org/officeDocument/2006/relationships/hyperlink" Target="https://doi.org/10.1901/jaba.2000.33-639" TargetMode="External"/><Relationship Id="rId110" Type="http://schemas.openxmlformats.org/officeDocument/2006/relationships/hyperlink" Target="https://doi.org/10.1002/jaba.198" TargetMode="External"/><Relationship Id="rId131" Type="http://schemas.openxmlformats.org/officeDocument/2006/relationships/hyperlink" Target="https://doi.org/10.1007/BF03391745" TargetMode="External"/><Relationship Id="rId152" Type="http://schemas.openxmlformats.org/officeDocument/2006/relationships/hyperlink" Target="https://doi.org/doi:%2010.1007/s40617-015-0051-6" TargetMode="External"/><Relationship Id="rId173" Type="http://schemas.openxmlformats.org/officeDocument/2006/relationships/hyperlink" Target="https://doi.org/10.1016/j.ridd.2014.10.003" TargetMode="External"/><Relationship Id="rId194" Type="http://schemas.openxmlformats.org/officeDocument/2006/relationships/hyperlink" Target="https://doi.org/10.1177/106342660100900302" TargetMode="External"/><Relationship Id="rId208" Type="http://schemas.openxmlformats.org/officeDocument/2006/relationships/hyperlink" Target="https://youtu.be/MzQpRzOAZ7Y?si=3fXIAwJ1MgY764lW" TargetMode="External"/><Relationship Id="rId229" Type="http://schemas.openxmlformats.org/officeDocument/2006/relationships/hyperlink" Target="https://doi.org/10.1016/j.ridd.2014.10.003" TargetMode="External"/><Relationship Id="rId240" Type="http://schemas.openxmlformats.org/officeDocument/2006/relationships/hyperlink" Target="https://doi.org/10.1007/BF03391822" TargetMode="External"/><Relationship Id="rId14" Type="http://schemas.openxmlformats.org/officeDocument/2006/relationships/hyperlink" Target="https://www.townhall.virginia.gov/L/GetFile.cfm?File=C:\TownHall\docroot\GuidanceDocs\602\GDoc_DMAS_7024_v1.pdf" TargetMode="External"/><Relationship Id="rId35" Type="http://schemas.openxmlformats.org/officeDocument/2006/relationships/hyperlink" Target="https://www.ncbi.nlm.nih.gov/pmc/articles/PMC3546636/" TargetMode="External"/><Relationship Id="rId56" Type="http://schemas.openxmlformats.org/officeDocument/2006/relationships/hyperlink" Target="https://doi.org/10.1007/s40617-018-0255-7" TargetMode="External"/><Relationship Id="rId77" Type="http://schemas.openxmlformats.org/officeDocument/2006/relationships/hyperlink" Target="https://www.pearson.com/en-us/subject-catalog/p/applied-behavior-analysis/P200000000905/9780137477210?srsltid=AfmBOoqLoBTH5n6i54Ml9FmTyfBRfCWcq02yYbzOcG53Y8-LEUjnNs6s" TargetMode="External"/><Relationship Id="rId100" Type="http://schemas.openxmlformats.org/officeDocument/2006/relationships/hyperlink" Target="https://www.pent.ca.gov/bi/essential10/documents/essential10-rubric.pdf" TargetMode="External"/><Relationship Id="rId8" Type="http://schemas.openxmlformats.org/officeDocument/2006/relationships/hyperlink" Target="https://www.townhall.virginia.gov/L/GetFile.cfm?File=C:\TownHall\docroot\GuidanceDocs\602\GDoc_DMAS_7024_v1.pdf" TargetMode="External"/><Relationship Id="rId98" Type="http://schemas.openxmlformats.org/officeDocument/2006/relationships/hyperlink" Target="https://doi.org/10.1080/09540261.2018.1435513" TargetMode="External"/><Relationship Id="rId121" Type="http://schemas.openxmlformats.org/officeDocument/2006/relationships/hyperlink" Target="https://onlinelibrary.wiley.com/doi/abs/10.1901/jaba.2012.45-197" TargetMode="External"/><Relationship Id="rId142" Type="http://schemas.openxmlformats.org/officeDocument/2006/relationships/hyperlink" Target="https://www.pent.ca.gov/bi/essential10/documents/essential10-rubric.pdf" TargetMode="External"/><Relationship Id="rId163" Type="http://schemas.openxmlformats.org/officeDocument/2006/relationships/hyperlink" Target="https://go.gale.com/ps/i.do?p=HRCA&amp;u=anon~edb112a3&amp;id=GALE%7CA106646162&amp;v=2.1&amp;it=r&amp;sid=googleScholar&amp;asid=87aa8e6f" TargetMode="External"/><Relationship Id="rId184" Type="http://schemas.openxmlformats.org/officeDocument/2006/relationships/hyperlink" Target="https://doi.org/10.1177/019874290503000410" TargetMode="External"/><Relationship Id="rId219" Type="http://schemas.openxmlformats.org/officeDocument/2006/relationships/hyperlink" Target="https://www.townhall.virginia.gov/L/GetFile.cfm?File=C:\TownHall\docroot\GuidanceDocs\602\GDoc_DMAS_7024_v1.pdf" TargetMode="External"/><Relationship Id="rId230" Type="http://schemas.openxmlformats.org/officeDocument/2006/relationships/hyperlink" Target="https://law.lis.virginia.gov/admincode/title12/agency30/chapter122/section550/" TargetMode="External"/><Relationship Id="rId25" Type="http://schemas.openxmlformats.org/officeDocument/2006/relationships/hyperlink" Target="https://law.lis.virginia.gov/admincode/title12/agency30/chapter122/section550/" TargetMode="External"/><Relationship Id="rId46" Type="http://schemas.openxmlformats.org/officeDocument/2006/relationships/hyperlink" Target="https://doi.org/10.1002/bin.247" TargetMode="External"/><Relationship Id="rId67" Type="http://schemas.openxmlformats.org/officeDocument/2006/relationships/hyperlink" Target="https://law.lis.virginia.gov/admincode/title12/agency35/chapter105/section830/" TargetMode="External"/><Relationship Id="rId88" Type="http://schemas.openxmlformats.org/officeDocument/2006/relationships/hyperlink" Target="https://doi.org/10.1007/BF03391822" TargetMode="External"/><Relationship Id="rId111" Type="http://schemas.openxmlformats.org/officeDocument/2006/relationships/hyperlink" Target="https://doi.org/10.1901/jaba.2009.42-277" TargetMode="External"/><Relationship Id="rId132" Type="http://schemas.openxmlformats.org/officeDocument/2006/relationships/hyperlink" Target="https://doi.org/10.1007/s40617-025-01151-z" TargetMode="External"/><Relationship Id="rId153" Type="http://schemas.openxmlformats.org/officeDocument/2006/relationships/hyperlink" Target="https://doi.org/10.1177/106342660100900302" TargetMode="External"/><Relationship Id="rId174" Type="http://schemas.openxmlformats.org/officeDocument/2006/relationships/hyperlink" Target="https://www.academia.edu/33911057/Strategies_and_Tactics_of_Behavioral_Research_by_Johnston_J_M_and_Pennypacker_H_S" TargetMode="External"/><Relationship Id="rId195" Type="http://schemas.openxmlformats.org/officeDocument/2006/relationships/hyperlink" Target="https://www.sdaus.com/additional-articles" TargetMode="External"/><Relationship Id="rId209" Type="http://schemas.openxmlformats.org/officeDocument/2006/relationships/hyperlink" Target="https://www.academia.edu/33911057/Strategies_and_Tactics_of_Behavioral_Research_by_Johnston_J_M_and_Pennypacker_H_S" TargetMode="External"/><Relationship Id="rId220" Type="http://schemas.openxmlformats.org/officeDocument/2006/relationships/hyperlink" Target="https://doi.org/10.1007/s40617-018-0255-7" TargetMode="External"/><Relationship Id="rId241" Type="http://schemas.openxmlformats.org/officeDocument/2006/relationships/hyperlink" Target="https://doi.org/10.1002/bin.1813" TargetMode="External"/><Relationship Id="rId15" Type="http://schemas.openxmlformats.org/officeDocument/2006/relationships/hyperlink" Target="https://www.townhall.virginia.gov/L/GetFile.cfm?File=C:\TownHall\docroot\GuidanceDocs\602\GDoc_DMAS_7024_v1.pdf" TargetMode="External"/><Relationship Id="rId36" Type="http://schemas.openxmlformats.org/officeDocument/2006/relationships/hyperlink" Target="https://doi.org10.1901/jaba.2003.36-407" TargetMode="External"/><Relationship Id="rId57" Type="http://schemas.openxmlformats.org/officeDocument/2006/relationships/hyperlink" Target="https://doi.org/10.1016/j.ridd.2014.10.003" TargetMode="External"/><Relationship Id="rId106" Type="http://schemas.openxmlformats.org/officeDocument/2006/relationships/hyperlink" Target="https://doi.org/10.1002/bin.1484" TargetMode="External"/><Relationship Id="rId127" Type="http://schemas.openxmlformats.org/officeDocument/2006/relationships/hyperlink" Target="https://doi.org/10.1901/jaba.2000.33-401" TargetMode="External"/><Relationship Id="rId10" Type="http://schemas.openxmlformats.org/officeDocument/2006/relationships/hyperlink" Target="https://doi.org/10.1007/s40617-018-0237-9" TargetMode="External"/><Relationship Id="rId31" Type="http://schemas.openxmlformats.org/officeDocument/2006/relationships/hyperlink" Target="https://doi.org/doi:%2010.1352/1934-9556-48.6.432" TargetMode="External"/><Relationship Id="rId52" Type="http://schemas.openxmlformats.org/officeDocument/2006/relationships/hyperlink" Target="https://doi.org/doi:%2010.1007/s40617-015-0051-6" TargetMode="External"/><Relationship Id="rId73" Type="http://schemas.openxmlformats.org/officeDocument/2006/relationships/hyperlink" Target="https://www.pearson.com/en-us/subject-catalog/p/applied-behavior-analysis/P200000000905/9780137477210?srsltid=AfmBOoqLoBTH5n6i54Ml9FmTyfBRfCWcq02yYbzOcG53Y8-LEUjnNs6s" TargetMode="External"/><Relationship Id="rId78" Type="http://schemas.openxmlformats.org/officeDocument/2006/relationships/hyperlink" Target="https://www.pearson.com/en-us/subject-catalog/p/applied-behavior-analysis/P200000000905/9780137477210?srsltid=AfmBOoqLoBTH5n6i54Ml9FmTyfBRfCWcq02yYbzOcG53Y8-LEUjnNs6s" TargetMode="External"/><Relationship Id="rId94" Type="http://schemas.openxmlformats.org/officeDocument/2006/relationships/hyperlink" Target="https://doi.org/10.1177/1098300709334198" TargetMode="External"/><Relationship Id="rId99" Type="http://schemas.openxmlformats.org/officeDocument/2006/relationships/hyperlink" Target="https://doi.org/10.1177/01454455251332545" TargetMode="External"/><Relationship Id="rId101" Type="http://schemas.openxmlformats.org/officeDocument/2006/relationships/hyperlink" Target="https://www.milestones.org/files/legacy/2014/04/Random-Evaluation-of-a-Web-Based-Tool-5-8-14.pdf" TargetMode="External"/><Relationship Id="rId122" Type="http://schemas.openxmlformats.org/officeDocument/2006/relationships/hyperlink" Target="https://doi.org/10.1007/S10882-017-9575-8" TargetMode="External"/><Relationship Id="rId143" Type="http://schemas.openxmlformats.org/officeDocument/2006/relationships/hyperlink" Target="https://doi.org/10.1002/jaba.881" TargetMode="External"/><Relationship Id="rId148" Type="http://schemas.openxmlformats.org/officeDocument/2006/relationships/hyperlink" Target="https://doi.org/10.1901/jaba.1992.25-777" TargetMode="External"/><Relationship Id="rId164" Type="http://schemas.openxmlformats.org/officeDocument/2006/relationships/hyperlink" Target="https://psycnet.apa.org/fulltext/2017-07128-001.html" TargetMode="External"/><Relationship Id="rId169" Type="http://schemas.openxmlformats.org/officeDocument/2006/relationships/hyperlink" Target="https://pmc.ncbi.nlm.nih.gov/articles/PMC3004690/" TargetMode="External"/><Relationship Id="rId185" Type="http://schemas.openxmlformats.org/officeDocument/2006/relationships/hyperlink" Target="https://doi.org/10.1901/jaba.2012.45-443" TargetMode="External"/><Relationship Id="rId4" Type="http://schemas.openxmlformats.org/officeDocument/2006/relationships/hyperlink" Target="https://doi.org/10.1007/s40617-018-0255-7" TargetMode="External"/><Relationship Id="rId9" Type="http://schemas.openxmlformats.org/officeDocument/2006/relationships/hyperlink" Target="https://www.townhall.virginia.gov/L/GetFile.cfm?File=C:\TownHall\docroot\GuidanceDocs\602\GDoc_DMAS_7024_v1.pdf" TargetMode="External"/><Relationship Id="rId180" Type="http://schemas.openxmlformats.org/officeDocument/2006/relationships/hyperlink" Target="https://doi.org/doi:%2010.1352/1934-9556-48.6.432" TargetMode="External"/><Relationship Id="rId210" Type="http://schemas.openxmlformats.org/officeDocument/2006/relationships/hyperlink" Target="https://doi.org/10.1016/j.ridd.2014.10.003" TargetMode="External"/><Relationship Id="rId215" Type="http://schemas.openxmlformats.org/officeDocument/2006/relationships/hyperlink" Target="https://doi.org/10.1016/j.ridd.2014.10.003" TargetMode="External"/><Relationship Id="rId236" Type="http://schemas.openxmlformats.org/officeDocument/2006/relationships/hyperlink" Target="https://www.kennedykrieger.org/sites/default/files/library/documents/patient-care/centers-and-programs/down-syndrome-clinic-and-research-center/single-stimulus-preference-assessment.pdf" TargetMode="External"/><Relationship Id="rId26" Type="http://schemas.openxmlformats.org/officeDocument/2006/relationships/hyperlink" Target="https://law.lis.virginia.gov/admincode/title12/agency30/chapter122/section550/" TargetMode="External"/><Relationship Id="rId231" Type="http://schemas.openxmlformats.org/officeDocument/2006/relationships/hyperlink" Target="https://law.lis.virginia.gov/admincode/title12/agency30/chapter122/section550/" TargetMode="External"/><Relationship Id="rId47" Type="http://schemas.openxmlformats.org/officeDocument/2006/relationships/hyperlink" Target="http://dx.doi.org/10.1037/bar0000065" TargetMode="External"/><Relationship Id="rId68" Type="http://schemas.openxmlformats.org/officeDocument/2006/relationships/hyperlink" Target="https://www.pearson.com/en-us/subject-catalog/p/applied-behavior-analysis/P200000000905/9780137477210?srsltid=AfmBOoqLoBTH5n6i54Ml9FmTyfBRfCWcq02yYbzOcG53Y8-LEUjnNs6s" TargetMode="External"/><Relationship Id="rId89" Type="http://schemas.openxmlformats.org/officeDocument/2006/relationships/hyperlink" Target="https://doi.org/10.1002/bin.1813" TargetMode="External"/><Relationship Id="rId112" Type="http://schemas.openxmlformats.org/officeDocument/2006/relationships/hyperlink" Target="https://doi.org/10.1007/s10648-015-9339-x" TargetMode="External"/><Relationship Id="rId133" Type="http://schemas.openxmlformats.org/officeDocument/2006/relationships/hyperlink" Target="https://youtu.be/MzQpRzOAZ7Y?si=3fXIAwJ1MgY764lW" TargetMode="External"/><Relationship Id="rId154" Type="http://schemas.openxmlformats.org/officeDocument/2006/relationships/hyperlink" Target="https://doi.org/10.1207/S15327035EX0803_6" TargetMode="External"/><Relationship Id="rId175" Type="http://schemas.openxmlformats.org/officeDocument/2006/relationships/hyperlink" Target="https://doi.org/10.1901/jaba.2003.36-105" TargetMode="External"/><Relationship Id="rId196" Type="http://schemas.openxmlformats.org/officeDocument/2006/relationships/hyperlink" Target="https://doi.org/10.1207/S15327035EX0803_6" TargetMode="External"/><Relationship Id="rId200" Type="http://schemas.openxmlformats.org/officeDocument/2006/relationships/hyperlink" Target="https://www.pent.ca.gov/bi/essential10/documents/essential10-rubric.pdf" TargetMode="External"/><Relationship Id="rId16" Type="http://schemas.openxmlformats.org/officeDocument/2006/relationships/hyperlink" Target="https://www.townhall.virginia.gov/L/GetFile.cfm?File=C:\TownHall\docroot\GuidanceDocs\602\GDoc_DMAS_7024_v1.pdf" TargetMode="External"/><Relationship Id="rId221" Type="http://schemas.openxmlformats.org/officeDocument/2006/relationships/hyperlink" Target="https://doi.org/10.1177/106342660100900302" TargetMode="External"/><Relationship Id="rId242" Type="http://schemas.openxmlformats.org/officeDocument/2006/relationships/hyperlink" Target="https://www.pearson.com/en-us/subject-catalog/p/applied-behavior-analysis/P200000000905/9780137477210?srsltid=AfmBOoqLoBTH5n6i54Ml9FmTyfBRfCWcq02yYbzOcG53Y8-LEUjnNs6s" TargetMode="External"/><Relationship Id="rId37" Type="http://schemas.openxmlformats.org/officeDocument/2006/relationships/hyperlink" Target="https://doi.org/doi:10.1901/jaba.1994.27-393" TargetMode="External"/><Relationship Id="rId58" Type="http://schemas.openxmlformats.org/officeDocument/2006/relationships/hyperlink" Target="https://www.milestones.org/files/legacy/2014/04/Random-Evaluation-of-a-Web-Based-Tool-5-8-14.pdf" TargetMode="External"/><Relationship Id="rId79" Type="http://schemas.openxmlformats.org/officeDocument/2006/relationships/hyperlink" Target="https://www.pearson.com/en-us/subject-catalog/p/applied-behavior-analysis/P200000000905/9780137477210?srsltid=AfmBOoqLoBTH5n6i54Ml9FmTyfBRfCWcq02yYbzOcG53Y8-LEUjnNs6s" TargetMode="External"/><Relationship Id="rId102" Type="http://schemas.openxmlformats.org/officeDocument/2006/relationships/hyperlink" Target="https://psycnet.apa.org/record/2009-17810-007" TargetMode="External"/><Relationship Id="rId123" Type="http://schemas.openxmlformats.org/officeDocument/2006/relationships/hyperlink" Target="https://doi.org/10.1007/BF03391719" TargetMode="External"/><Relationship Id="rId144" Type="http://schemas.openxmlformats.org/officeDocument/2006/relationships/hyperlink" Target="https://store.samhsa.gov/system/files/%20sma14-%204884.pdf" TargetMode="External"/><Relationship Id="rId90" Type="http://schemas.openxmlformats.org/officeDocument/2006/relationships/hyperlink" Target="https://doi.org/10.1901/jaba.2002.35-213" TargetMode="External"/><Relationship Id="rId165" Type="http://schemas.openxmlformats.org/officeDocument/2006/relationships/hyperlink" Target="https://doi.org/10.1002/jaba.920" TargetMode="External"/><Relationship Id="rId186" Type="http://schemas.openxmlformats.org/officeDocument/2006/relationships/hyperlink" Target="https://doi.org/10.1901/jaba.2002.35-95" TargetMode="External"/><Relationship Id="rId211" Type="http://schemas.openxmlformats.org/officeDocument/2006/relationships/hyperlink" Target="https://doi.org/10.1901/jaba.1988.21-381" TargetMode="External"/><Relationship Id="rId232" Type="http://schemas.openxmlformats.org/officeDocument/2006/relationships/hyperlink" Target="https://www.townhall.virginia.gov/L/GetFile.cfm?File=C:\TownHall\docroot\GuidanceDocs\602\GDoc_DMAS_7024_v1.pdf" TargetMode="External"/><Relationship Id="rId27" Type="http://schemas.openxmlformats.org/officeDocument/2006/relationships/hyperlink" Target="https://law.lis.virginia.gov/admincode/title12/agency30/chapter122/section550/" TargetMode="External"/><Relationship Id="rId48" Type="http://schemas.openxmlformats.org/officeDocument/2006/relationships/hyperlink" Target="https://doi.org/doi:%2010.1352/1934-9556-48.6.432" TargetMode="External"/><Relationship Id="rId69" Type="http://schemas.openxmlformats.org/officeDocument/2006/relationships/hyperlink" Target="https://www.pearson.com/en-us/subject-catalog/p/applied-behavior-analysis/P200000000905/9780137477210?srsltid=AfmBOoqLoBTH5n6i54Ml9FmTyfBRfCWcq02yYbzOcG53Y8-LEUjnNs6s" TargetMode="External"/><Relationship Id="rId113" Type="http://schemas.openxmlformats.org/officeDocument/2006/relationships/hyperlink" Target="https://doi.org/10.1007/s40617-024-01032-x" TargetMode="External"/><Relationship Id="rId134" Type="http://schemas.openxmlformats.org/officeDocument/2006/relationships/hyperlink" Target="https://link.springer.com/article/10.1007/s10864-022-09485-2" TargetMode="External"/><Relationship Id="rId80" Type="http://schemas.openxmlformats.org/officeDocument/2006/relationships/hyperlink" Target="https://www.pearson.com/en-us/subject-catalog/p/applied-behavior-analysis/P200000000905/9780137477210?srsltid=AfmBOoqLoBTH5n6i54Ml9FmTyfBRfCWcq02yYbzOcG53Y8-LEUjnNs6s" TargetMode="External"/><Relationship Id="rId155" Type="http://schemas.openxmlformats.org/officeDocument/2006/relationships/hyperlink" Target="https://doi.org/10.1177/088572880002300202" TargetMode="External"/><Relationship Id="rId176" Type="http://schemas.openxmlformats.org/officeDocument/2006/relationships/hyperlink" Target="https://doi.org/10.1002/sce.37303805120" TargetMode="External"/><Relationship Id="rId197" Type="http://schemas.openxmlformats.org/officeDocument/2006/relationships/hyperlink" Target="https://doi.org/10.1016/j.ridd.2014.10.003" TargetMode="External"/><Relationship Id="rId201" Type="http://schemas.openxmlformats.org/officeDocument/2006/relationships/hyperlink" Target="https://www.milestones.org/files/legacy/2014/04/Random-Evaluation-of-a-Web-Based-Tool-5-8-14.pdf" TargetMode="External"/><Relationship Id="rId222" Type="http://schemas.openxmlformats.org/officeDocument/2006/relationships/hyperlink" Target="https://doi.org/10.1007/s40617-018-0255-7" TargetMode="External"/><Relationship Id="rId243" Type="http://schemas.openxmlformats.org/officeDocument/2006/relationships/hyperlink" Target="https://doi.org/10.1007/s40617-018-0255-7" TargetMode="External"/><Relationship Id="rId17" Type="http://schemas.openxmlformats.org/officeDocument/2006/relationships/hyperlink" Target="https://doi.org/10.1207/S15327035EX0803_6" TargetMode="External"/><Relationship Id="rId38" Type="http://schemas.openxmlformats.org/officeDocument/2006/relationships/hyperlink" Target="https://doi.org/10.1901/jaba.1999.32-339" TargetMode="External"/><Relationship Id="rId59" Type="http://schemas.openxmlformats.org/officeDocument/2006/relationships/hyperlink" Target="https://www.townhall.virginia.gov/L/GetFile.cfm?File=C:\TownHall\docroot\GuidanceDocs\602\GDoc_DMAS_7024_v1.pdf" TargetMode="External"/><Relationship Id="rId103" Type="http://schemas.openxmlformats.org/officeDocument/2006/relationships/hyperlink" Target="https://doi.org/10.1007/s40617-018-0255-7" TargetMode="External"/><Relationship Id="rId124" Type="http://schemas.openxmlformats.org/officeDocument/2006/relationships/hyperlink" Target="https://doi.org/10.1002/bin.170" TargetMode="External"/><Relationship Id="rId70" Type="http://schemas.openxmlformats.org/officeDocument/2006/relationships/hyperlink" Target="https://www.pearson.com/en-us/subject-catalog/p/applied-behavior-analysis/P200000000905/9780137477210?srsltid=AfmBOoqLoBTH5n6i54Ml9FmTyfBRfCWcq02yYbzOcG53Y8-LEUjnNs6s" TargetMode="External"/><Relationship Id="rId91" Type="http://schemas.openxmlformats.org/officeDocument/2006/relationships/hyperlink" Target="https://doi.org/10.1002/jaba.283" TargetMode="External"/><Relationship Id="rId145" Type="http://schemas.openxmlformats.org/officeDocument/2006/relationships/hyperlink" Target="https://onlinelibrary.wiley.com/doi/10.1002/jaba.1095" TargetMode="External"/><Relationship Id="rId166" Type="http://schemas.openxmlformats.org/officeDocument/2006/relationships/hyperlink" Target="https://onlinelibrary.wiley.com/doi/10.1002/jaba.1095" TargetMode="External"/><Relationship Id="rId187" Type="http://schemas.openxmlformats.org/officeDocument/2006/relationships/hyperlink" Target="https://doi.org/10.1002/jaba.376" TargetMode="External"/><Relationship Id="rId1" Type="http://schemas.openxmlformats.org/officeDocument/2006/relationships/hyperlink" Target="https://law.lis.virginia.gov/admincode/title12/agency30/chapter122/section550/" TargetMode="External"/><Relationship Id="rId212" Type="http://schemas.openxmlformats.org/officeDocument/2006/relationships/hyperlink" Target="https://www.townhall.virginia.gov/L/GetFile.cfm?File=C:\TownHall\docroot\GuidanceDocs\602\GDoc_DMAS_7024_v1.pdf" TargetMode="External"/><Relationship Id="rId233" Type="http://schemas.openxmlformats.org/officeDocument/2006/relationships/hyperlink" Target="https://doi.org/10.1016/j.ridd.2014.10.003" TargetMode="External"/><Relationship Id="rId28" Type="http://schemas.openxmlformats.org/officeDocument/2006/relationships/hyperlink" Target="https://law.lis.virginia.gov/admincode/title12/agency30/chapter122/section550/" TargetMode="External"/><Relationship Id="rId49" Type="http://schemas.openxmlformats.org/officeDocument/2006/relationships/hyperlink" Target="https://doi.org/doi:%2010.1352/1934-9556-48.6.432" TargetMode="External"/><Relationship Id="rId114" Type="http://schemas.openxmlformats.org/officeDocument/2006/relationships/hyperlink" Target="https://doi.org/10.1016/j.ridd.2014.10.003" TargetMode="External"/><Relationship Id="rId60" Type="http://schemas.openxmlformats.org/officeDocument/2006/relationships/hyperlink" Target="https://www.townhall.virginia.gov/L/GetFile.cfm?File=C:\TownHall\docroot\GuidanceDocs\602\GDoc_DMAS_7024_v1.pdf" TargetMode="External"/><Relationship Id="rId81" Type="http://schemas.openxmlformats.org/officeDocument/2006/relationships/hyperlink" Target="https://www.townhall.virginia.gov/L/GetFile.cfm?File=C:\TownHall\docroot\GuidanceDocs\602\GDoc_DMAS_7024_v1.pdf" TargetMode="External"/><Relationship Id="rId135" Type="http://schemas.openxmlformats.org/officeDocument/2006/relationships/hyperlink" Target="https://doi.org/10.1007/s40617-018-0255-7" TargetMode="External"/><Relationship Id="rId156" Type="http://schemas.openxmlformats.org/officeDocument/2006/relationships/hyperlink" Target="https://doi.org/10.1002/bin.2057" TargetMode="External"/><Relationship Id="rId177" Type="http://schemas.openxmlformats.org/officeDocument/2006/relationships/hyperlink" Target="https://doi.org/10.1901/jaba.1994.27-131" TargetMode="External"/><Relationship Id="rId198" Type="http://schemas.openxmlformats.org/officeDocument/2006/relationships/hyperlink" Target="https://doi.org/10.1007/s40617-018-0258-4" TargetMode="External"/><Relationship Id="rId202" Type="http://schemas.openxmlformats.org/officeDocument/2006/relationships/hyperlink" Target="https://www.pent.ca.gov/bi/essential10/documents/essential10-rubric.pdf" TargetMode="External"/><Relationship Id="rId223" Type="http://schemas.openxmlformats.org/officeDocument/2006/relationships/hyperlink" Target="https://www.academia.edu/33911057/Strategies_and_Tactics_of_Behavioral_Research_by_Johnston_J_M_and_Pennypacker_H_S" TargetMode="External"/><Relationship Id="rId244" Type="http://schemas.openxmlformats.org/officeDocument/2006/relationships/printerSettings" Target="../printerSettings/printerSettings3.bin"/><Relationship Id="rId18" Type="http://schemas.openxmlformats.org/officeDocument/2006/relationships/hyperlink" Target="https://doi.org/10.1007/s40617-020-00433-y" TargetMode="External"/><Relationship Id="rId39" Type="http://schemas.openxmlformats.org/officeDocument/2006/relationships/hyperlink" Target="https://doi.org/doi:10.1901/jaba.1999.32-519" TargetMode="External"/><Relationship Id="rId50" Type="http://schemas.openxmlformats.org/officeDocument/2006/relationships/hyperlink" Target="https://doi.org/doi:%2010.1352/1934-9556-48.6.432" TargetMode="External"/><Relationship Id="rId104" Type="http://schemas.openxmlformats.org/officeDocument/2006/relationships/hyperlink" Target="https://doi.org/10.1901/jaba.1988.21-123" TargetMode="External"/><Relationship Id="rId125" Type="http://schemas.openxmlformats.org/officeDocument/2006/relationships/hyperlink" Target="https://doi.org/10.1002/bin.1660" TargetMode="External"/><Relationship Id="rId146" Type="http://schemas.openxmlformats.org/officeDocument/2006/relationships/hyperlink" Target="https://link.springer.com/article/10.1007/s40617-024-00972-8" TargetMode="External"/><Relationship Id="rId167" Type="http://schemas.openxmlformats.org/officeDocument/2006/relationships/hyperlink" Target="https://youtu.be/9AUZFMP8Ch8?si=VWYyvOR5sRLtx_E6" TargetMode="External"/><Relationship Id="rId188" Type="http://schemas.openxmlformats.org/officeDocument/2006/relationships/hyperlink" Target="https://doi.org/10.1901/jaba.1999.32-525" TargetMode="External"/><Relationship Id="rId71" Type="http://schemas.openxmlformats.org/officeDocument/2006/relationships/hyperlink" Target="https://www.pearson.com/en-us/subject-catalog/p/applied-behavior-analysis/P200000000905/9780137477210?srsltid=AfmBOoqLoBTH5n6i54Ml9FmTyfBRfCWcq02yYbzOcG53Y8-LEUjnNs6s" TargetMode="External"/><Relationship Id="rId92" Type="http://schemas.openxmlformats.org/officeDocument/2006/relationships/hyperlink" Target="https://doi.org/10.1901/jaba.2007.160-05" TargetMode="External"/><Relationship Id="rId213" Type="http://schemas.openxmlformats.org/officeDocument/2006/relationships/hyperlink" Target="https://doi.org/10.1016/j.ridd.2014.10.003" TargetMode="External"/><Relationship Id="rId234" Type="http://schemas.openxmlformats.org/officeDocument/2006/relationships/hyperlink" Target="https://doi.org/10.1016/0891-4222(91)90031-M" TargetMode="External"/><Relationship Id="rId2" Type="http://schemas.openxmlformats.org/officeDocument/2006/relationships/hyperlink" Target="https://law.lis.virginia.gov/admincode/title12/agency30/chapter122/section550/" TargetMode="External"/><Relationship Id="rId29" Type="http://schemas.openxmlformats.org/officeDocument/2006/relationships/hyperlink" Target="https://law.lis.virginia.gov/admincode/title12/agency30/chapter122/section550/" TargetMode="External"/><Relationship Id="rId40" Type="http://schemas.openxmlformats.org/officeDocument/2006/relationships/hyperlink" Target="https://doi.org/10.1007/BF03391755" TargetMode="External"/><Relationship Id="rId115" Type="http://schemas.openxmlformats.org/officeDocument/2006/relationships/hyperlink" Target="https://law.lis.virginia.gov/admincode/title12/agency30/chapter122/section550/" TargetMode="External"/><Relationship Id="rId136" Type="http://schemas.openxmlformats.org/officeDocument/2006/relationships/hyperlink" Target="https://doi.org/10.1016/j.ridd.2014.10.003" TargetMode="External"/><Relationship Id="rId157" Type="http://schemas.openxmlformats.org/officeDocument/2006/relationships/hyperlink" Target="https://doi.org/10.1002/jaba.1063" TargetMode="External"/><Relationship Id="rId178" Type="http://schemas.openxmlformats.org/officeDocument/2006/relationships/hyperlink" Target="https://doi.org/10.1037/h0046688" TargetMode="External"/><Relationship Id="rId61" Type="http://schemas.openxmlformats.org/officeDocument/2006/relationships/hyperlink" Target="https://www.townhall.virginia.gov/L/GetFile.cfm?File=C:\TownHall\docroot\GuidanceDocs\602\GDoc_DMAS_7024_v1.pdf" TargetMode="External"/><Relationship Id="rId82" Type="http://schemas.openxmlformats.org/officeDocument/2006/relationships/hyperlink" Target="https://www.kennedykrieger.org/sites/default/files/library/documents/patient-care/centers-and-programs/down-syndrome-clinic-and-research-center/paired-stimulus-preference-assessment.pdf" TargetMode="External"/><Relationship Id="rId199" Type="http://schemas.openxmlformats.org/officeDocument/2006/relationships/hyperlink" Target="https://doi.org/10.1007/s40617-018-0255-7" TargetMode="External"/><Relationship Id="rId203" Type="http://schemas.openxmlformats.org/officeDocument/2006/relationships/hyperlink" Target="https://www.milestones.org/files/legacy/2014/04/Random-Evaluation-of-a-Web-Based-Tool-5-8-14.pdf" TargetMode="External"/><Relationship Id="rId19" Type="http://schemas.openxmlformats.org/officeDocument/2006/relationships/hyperlink" Target="https://www.pbis.org/resource/integrating-a-trauma-informed-approach-within-a-pbis-framework" TargetMode="External"/><Relationship Id="rId224" Type="http://schemas.openxmlformats.org/officeDocument/2006/relationships/hyperlink" Target="https://doi.org/10.1007/s40617-015-0063-2" TargetMode="External"/><Relationship Id="rId30" Type="http://schemas.openxmlformats.org/officeDocument/2006/relationships/hyperlink" Target="http://dx.doi.org/10.1037/h0100286" TargetMode="External"/><Relationship Id="rId105" Type="http://schemas.openxmlformats.org/officeDocument/2006/relationships/hyperlink" Target="https://doi.org/10.1002/jaba.76" TargetMode="External"/><Relationship Id="rId126" Type="http://schemas.openxmlformats.org/officeDocument/2006/relationships/hyperlink" Target="https://doi.org/10.1207/S15327035EX0803_6" TargetMode="External"/><Relationship Id="rId147" Type="http://schemas.openxmlformats.org/officeDocument/2006/relationships/hyperlink" Target="https://www.pent.ca.gov/bi/essential10/documents/essential10-rubric.pdf" TargetMode="External"/><Relationship Id="rId168" Type="http://schemas.openxmlformats.org/officeDocument/2006/relationships/hyperlink" Target="https://doi.org/10.1177/01454455251319729" TargetMode="External"/><Relationship Id="rId51" Type="http://schemas.openxmlformats.org/officeDocument/2006/relationships/hyperlink" Target="https://doi.org/doi:%2010.1007/s40617-015-0051-6" TargetMode="External"/><Relationship Id="rId72" Type="http://schemas.openxmlformats.org/officeDocument/2006/relationships/hyperlink" Target="https://www.pearson.com/en-us/subject-catalog/p/applied-behavior-analysis/P200000000905/9780137477210?srsltid=AfmBOoqLoBTH5n6i54Ml9FmTyfBRfCWcq02yYbzOcG53Y8-LEUjnNs6s" TargetMode="External"/><Relationship Id="rId93" Type="http://schemas.openxmlformats.org/officeDocument/2006/relationships/hyperlink" Target="https://doi.org/10.1002/(SICI)1099-078X(199601)11:1%3c19::AID-BIN148%3e3.0.CO;2-G" TargetMode="External"/><Relationship Id="rId189" Type="http://schemas.openxmlformats.org/officeDocument/2006/relationships/hyperlink" Target="https://doi.org/DOI:%2010.1016/j.ridd.2009.09.016" TargetMode="External"/><Relationship Id="rId3" Type="http://schemas.openxmlformats.org/officeDocument/2006/relationships/hyperlink" Target="https://law.lis.virginia.gov/admincode/title12/agency30/chapter122/section550/" TargetMode="External"/><Relationship Id="rId214" Type="http://schemas.openxmlformats.org/officeDocument/2006/relationships/hyperlink" Target="https://www.townhall.virginia.gov/L/GetFile.cfm?File=C:\TownHall\docroot\GuidanceDocs\602\GDoc_DMAS_7024_v1.pdf" TargetMode="External"/><Relationship Id="rId235" Type="http://schemas.openxmlformats.org/officeDocument/2006/relationships/hyperlink" Target="https://www.kennedykrieger.org/sites/default/files/library/documents/patient-care/centers-and-programs/down-syndrome-clinic-and-research-center/paired-stimulus-preference-assessment.pdf" TargetMode="External"/><Relationship Id="rId116" Type="http://schemas.openxmlformats.org/officeDocument/2006/relationships/hyperlink" Target="https://doi.org/10.1007/s10864-014-9213-9" TargetMode="External"/><Relationship Id="rId137" Type="http://schemas.openxmlformats.org/officeDocument/2006/relationships/hyperlink" Target="https://www.academia.edu/33911057/Strategies_and_Tactics_of_Behavioral_Research_by_Johnston_J_M_and_Pennypacker_H_S" TargetMode="External"/><Relationship Id="rId158" Type="http://schemas.openxmlformats.org/officeDocument/2006/relationships/hyperlink" Target="https://law.lis.virginia.gov/admincode/title12/agency30/chapter122/section550/" TargetMode="External"/><Relationship Id="rId20" Type="http://schemas.openxmlformats.org/officeDocument/2006/relationships/hyperlink" Target="https://law.lis.virginia.gov/admincode/title12/agency30/chapter122/section550/" TargetMode="External"/><Relationship Id="rId41" Type="http://schemas.openxmlformats.org/officeDocument/2006/relationships/hyperlink" Target="https://doi.org/10.1901/jaba.2002.35-137" TargetMode="External"/><Relationship Id="rId62" Type="http://schemas.openxmlformats.org/officeDocument/2006/relationships/hyperlink" Target="https://www.townhall.virginia.gov/L/GetFile.cfm?File=C:\TownHall\docroot\GuidanceDocs\602\GDoc_DMAS_7024_v1.pdf" TargetMode="External"/><Relationship Id="rId83" Type="http://schemas.openxmlformats.org/officeDocument/2006/relationships/hyperlink" Target="https://www.kennedykrieger.org/sites/default/files/library/documents/patient-care/centers-and-programs/down-syndrome-clinic-and-research-center/single-stimulus-preference-assessment.pdf" TargetMode="External"/><Relationship Id="rId179" Type="http://schemas.openxmlformats.org/officeDocument/2006/relationships/hyperlink" Target="https://doi.org/10.1177/10983007050070020401/" TargetMode="External"/><Relationship Id="rId190" Type="http://schemas.openxmlformats.org/officeDocument/2006/relationships/hyperlink" Target="https://doi.org/10.1002/jaba.2906" TargetMode="External"/><Relationship Id="rId204" Type="http://schemas.openxmlformats.org/officeDocument/2006/relationships/hyperlink" Target="https://youtu.be/MzQpRzOAZ7Y?si=3fXIAwJ1MgY764lW" TargetMode="External"/><Relationship Id="rId225" Type="http://schemas.openxmlformats.org/officeDocument/2006/relationships/hyperlink" Target="https://www.academia.edu/33911057/Strategies_and_Tactics_of_Behavioral_Research_by_Johnston_J_M_and_Pennypacker_H_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law.lis.virginia.gov/admincode/title12/agency30/chapter122/section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92F56-E4C4-4CB8-8515-CB3FBF0B58E3}">
  <dimension ref="A1:Z19"/>
  <sheetViews>
    <sheetView tabSelected="1" workbookViewId="0"/>
  </sheetViews>
  <sheetFormatPr defaultColWidth="0" defaultRowHeight="14.4" zeroHeight="1" x14ac:dyDescent="0.3"/>
  <cols>
    <col min="1" max="1" width="92.6640625" customWidth="1"/>
    <col min="2" max="2" width="94.33203125" customWidth="1"/>
    <col min="3" max="23" width="8.88671875" hidden="1" customWidth="1"/>
    <col min="24" max="25" width="0" hidden="1" customWidth="1"/>
    <col min="27" max="16383" width="8.88671875" hidden="1"/>
    <col min="16384" max="16384" width="8.88671875" hidden="1" customWidth="1"/>
  </cols>
  <sheetData>
    <row r="1" spans="1:25" s="1" customFormat="1" ht="24" thickBot="1" x14ac:dyDescent="0.35">
      <c r="A1" s="30" t="s">
        <v>0</v>
      </c>
      <c r="D1"/>
      <c r="E1"/>
      <c r="F1"/>
      <c r="G1"/>
      <c r="H1"/>
      <c r="I1"/>
      <c r="J1"/>
      <c r="K1"/>
      <c r="L1"/>
      <c r="M1"/>
      <c r="N1"/>
      <c r="O1"/>
      <c r="P1"/>
      <c r="Q1"/>
      <c r="R1"/>
      <c r="S1"/>
      <c r="T1"/>
      <c r="U1"/>
      <c r="V1"/>
      <c r="W1"/>
      <c r="X1"/>
      <c r="Y1"/>
    </row>
    <row r="2" spans="1:25" s="1" customFormat="1" ht="19.2" thickTop="1" thickBot="1" x14ac:dyDescent="0.4">
      <c r="A2" s="8" t="s">
        <v>591</v>
      </c>
      <c r="D2"/>
      <c r="E2"/>
      <c r="F2"/>
      <c r="G2"/>
      <c r="H2"/>
      <c r="I2"/>
      <c r="J2"/>
      <c r="K2"/>
      <c r="L2"/>
      <c r="M2"/>
      <c r="N2"/>
      <c r="O2"/>
      <c r="P2"/>
      <c r="Q2"/>
      <c r="R2"/>
      <c r="S2"/>
      <c r="T2"/>
      <c r="U2"/>
      <c r="V2"/>
      <c r="W2"/>
      <c r="X2"/>
      <c r="Y2"/>
    </row>
    <row r="3" spans="1:25" s="1" customFormat="1" ht="18" x14ac:dyDescent="0.35">
      <c r="A3" s="9" t="s">
        <v>559</v>
      </c>
      <c r="B3" s="2" t="s">
        <v>1</v>
      </c>
      <c r="D3"/>
      <c r="E3"/>
      <c r="F3"/>
      <c r="G3"/>
      <c r="H3"/>
      <c r="I3"/>
      <c r="J3"/>
      <c r="K3"/>
      <c r="L3"/>
      <c r="M3"/>
      <c r="N3"/>
      <c r="O3"/>
      <c r="P3"/>
      <c r="Q3"/>
      <c r="R3"/>
      <c r="S3"/>
      <c r="T3"/>
      <c r="U3"/>
      <c r="V3"/>
      <c r="W3"/>
      <c r="X3"/>
      <c r="Y3"/>
    </row>
    <row r="4" spans="1:25" s="1" customFormat="1" ht="15.6" x14ac:dyDescent="0.3">
      <c r="A4" s="10" t="s">
        <v>3</v>
      </c>
      <c r="B4" s="19"/>
      <c r="D4"/>
      <c r="E4"/>
      <c r="F4"/>
      <c r="G4"/>
      <c r="H4"/>
      <c r="I4"/>
      <c r="J4"/>
      <c r="K4"/>
      <c r="L4"/>
      <c r="M4"/>
      <c r="N4"/>
      <c r="O4"/>
      <c r="P4"/>
      <c r="Q4"/>
      <c r="R4"/>
      <c r="S4"/>
      <c r="T4"/>
      <c r="U4"/>
      <c r="V4"/>
      <c r="W4"/>
      <c r="X4"/>
      <c r="Y4"/>
    </row>
    <row r="5" spans="1:25" s="1" customFormat="1" ht="15.6" x14ac:dyDescent="0.3">
      <c r="A5" s="11" t="s">
        <v>4</v>
      </c>
      <c r="B5" s="21"/>
      <c r="D5"/>
      <c r="E5"/>
      <c r="F5"/>
      <c r="G5"/>
      <c r="H5"/>
      <c r="I5"/>
      <c r="J5"/>
      <c r="K5"/>
      <c r="L5"/>
      <c r="M5"/>
      <c r="N5"/>
      <c r="O5"/>
      <c r="P5"/>
      <c r="Q5"/>
      <c r="R5"/>
      <c r="S5"/>
      <c r="T5"/>
      <c r="U5"/>
      <c r="V5"/>
      <c r="W5"/>
      <c r="X5"/>
      <c r="Y5"/>
    </row>
    <row r="6" spans="1:25" s="1" customFormat="1" ht="15.6" x14ac:dyDescent="0.3">
      <c r="A6" s="10" t="s">
        <v>5</v>
      </c>
      <c r="B6" s="19"/>
      <c r="D6"/>
      <c r="E6"/>
      <c r="F6"/>
      <c r="G6"/>
      <c r="H6"/>
      <c r="I6"/>
      <c r="J6"/>
      <c r="K6"/>
      <c r="L6"/>
      <c r="M6"/>
      <c r="N6"/>
      <c r="O6"/>
      <c r="P6"/>
      <c r="Q6"/>
      <c r="R6"/>
      <c r="S6"/>
      <c r="T6"/>
      <c r="U6"/>
      <c r="V6"/>
      <c r="W6"/>
      <c r="X6"/>
      <c r="Y6"/>
    </row>
    <row r="7" spans="1:25" s="1" customFormat="1" ht="15.6" x14ac:dyDescent="0.3">
      <c r="A7" s="11" t="s">
        <v>6</v>
      </c>
      <c r="B7" s="34"/>
      <c r="D7"/>
      <c r="E7"/>
      <c r="F7"/>
      <c r="G7"/>
      <c r="H7"/>
      <c r="I7"/>
      <c r="J7"/>
      <c r="K7"/>
      <c r="L7"/>
      <c r="M7"/>
      <c r="N7"/>
      <c r="O7"/>
      <c r="P7"/>
      <c r="Q7"/>
      <c r="R7"/>
      <c r="S7"/>
      <c r="T7"/>
      <c r="U7"/>
      <c r="V7"/>
      <c r="W7"/>
      <c r="X7"/>
      <c r="Y7"/>
    </row>
    <row r="8" spans="1:25" s="1" customFormat="1" ht="15.6" x14ac:dyDescent="0.3">
      <c r="A8" s="10" t="s">
        <v>7</v>
      </c>
      <c r="B8" s="19"/>
      <c r="D8"/>
      <c r="E8"/>
      <c r="F8"/>
      <c r="G8"/>
      <c r="H8"/>
      <c r="I8"/>
      <c r="J8"/>
      <c r="K8"/>
      <c r="L8"/>
      <c r="M8"/>
      <c r="N8"/>
      <c r="O8"/>
      <c r="P8"/>
      <c r="Q8"/>
      <c r="R8"/>
      <c r="S8"/>
      <c r="T8"/>
      <c r="U8"/>
      <c r="V8"/>
      <c r="W8"/>
      <c r="X8"/>
      <c r="Y8"/>
    </row>
    <row r="9" spans="1:25" s="1" customFormat="1" ht="15.6" x14ac:dyDescent="0.3">
      <c r="A9" s="11" t="s">
        <v>8</v>
      </c>
      <c r="B9" s="21"/>
      <c r="D9"/>
      <c r="E9"/>
      <c r="F9"/>
      <c r="G9"/>
      <c r="H9"/>
      <c r="I9"/>
      <c r="J9"/>
      <c r="K9"/>
      <c r="L9"/>
      <c r="M9"/>
      <c r="N9"/>
      <c r="O9"/>
      <c r="P9"/>
      <c r="Q9"/>
      <c r="R9"/>
      <c r="S9"/>
      <c r="T9"/>
      <c r="U9"/>
      <c r="V9"/>
      <c r="W9"/>
      <c r="X9"/>
      <c r="Y9"/>
    </row>
    <row r="10" spans="1:25" s="1" customFormat="1" ht="15.6" x14ac:dyDescent="0.3">
      <c r="A10" s="10" t="s">
        <v>9</v>
      </c>
      <c r="B10" s="19"/>
      <c r="D10"/>
      <c r="E10"/>
      <c r="F10"/>
      <c r="G10"/>
      <c r="H10"/>
      <c r="I10"/>
      <c r="J10"/>
      <c r="K10"/>
      <c r="L10"/>
      <c r="M10"/>
      <c r="N10"/>
      <c r="O10"/>
      <c r="P10"/>
      <c r="Q10"/>
      <c r="R10"/>
      <c r="S10"/>
      <c r="T10"/>
      <c r="U10"/>
      <c r="V10"/>
      <c r="W10"/>
      <c r="X10"/>
      <c r="Y10"/>
    </row>
    <row r="11" spans="1:25" s="1" customFormat="1" ht="15.6" x14ac:dyDescent="0.3">
      <c r="A11" s="11" t="s">
        <v>10</v>
      </c>
      <c r="B11" s="21"/>
      <c r="D11"/>
      <c r="E11"/>
      <c r="F11"/>
      <c r="G11"/>
      <c r="H11"/>
      <c r="I11"/>
      <c r="J11"/>
      <c r="K11"/>
      <c r="L11"/>
      <c r="M11"/>
      <c r="N11"/>
      <c r="O11"/>
      <c r="P11"/>
      <c r="Q11"/>
      <c r="R11"/>
      <c r="S11"/>
      <c r="T11"/>
      <c r="U11"/>
      <c r="V11"/>
      <c r="W11"/>
      <c r="X11"/>
      <c r="Y11"/>
    </row>
    <row r="12" spans="1:25" s="1" customFormat="1" ht="15.6" x14ac:dyDescent="0.3">
      <c r="A12" s="10" t="s">
        <v>11</v>
      </c>
      <c r="B12" s="35"/>
      <c r="D12"/>
      <c r="E12"/>
      <c r="F12"/>
      <c r="G12"/>
      <c r="H12"/>
      <c r="I12"/>
      <c r="J12"/>
      <c r="K12"/>
      <c r="L12"/>
      <c r="M12"/>
      <c r="N12"/>
      <c r="O12"/>
      <c r="P12"/>
      <c r="Q12"/>
      <c r="R12"/>
      <c r="S12"/>
      <c r="T12"/>
      <c r="U12"/>
      <c r="V12"/>
      <c r="W12"/>
      <c r="X12"/>
      <c r="Y12"/>
    </row>
    <row r="13" spans="1:25" s="1" customFormat="1" ht="15.6" x14ac:dyDescent="0.3">
      <c r="A13" s="11" t="s">
        <v>12</v>
      </c>
      <c r="B13" s="34"/>
      <c r="D13"/>
      <c r="E13"/>
      <c r="F13"/>
      <c r="G13"/>
      <c r="H13"/>
      <c r="I13"/>
      <c r="J13"/>
      <c r="K13"/>
      <c r="L13"/>
      <c r="M13"/>
      <c r="N13"/>
      <c r="O13"/>
      <c r="P13"/>
      <c r="Q13"/>
      <c r="R13"/>
      <c r="S13"/>
      <c r="T13"/>
      <c r="U13"/>
      <c r="V13"/>
      <c r="W13"/>
      <c r="X13"/>
      <c r="Y13"/>
    </row>
    <row r="14" spans="1:25" s="1" customFormat="1" ht="15.6" x14ac:dyDescent="0.3">
      <c r="A14" s="10" t="s">
        <v>13</v>
      </c>
      <c r="B14" s="19"/>
      <c r="D14"/>
      <c r="E14"/>
      <c r="F14"/>
      <c r="G14"/>
      <c r="H14"/>
      <c r="I14"/>
      <c r="J14"/>
      <c r="K14"/>
      <c r="L14"/>
      <c r="M14"/>
      <c r="N14"/>
      <c r="O14"/>
      <c r="P14"/>
      <c r="Q14"/>
      <c r="R14"/>
      <c r="S14"/>
      <c r="T14"/>
      <c r="U14"/>
      <c r="V14"/>
      <c r="W14"/>
      <c r="X14"/>
      <c r="Y14"/>
    </row>
    <row r="15" spans="1:25" s="1" customFormat="1" ht="15.6" x14ac:dyDescent="0.3">
      <c r="A15" s="11" t="s">
        <v>14</v>
      </c>
      <c r="B15" s="21"/>
      <c r="D15"/>
      <c r="E15"/>
      <c r="F15"/>
      <c r="G15"/>
      <c r="H15"/>
      <c r="I15"/>
      <c r="J15"/>
      <c r="K15"/>
      <c r="L15"/>
      <c r="M15"/>
      <c r="N15"/>
      <c r="O15"/>
      <c r="P15"/>
      <c r="Q15"/>
      <c r="R15"/>
      <c r="S15"/>
      <c r="T15"/>
      <c r="U15"/>
      <c r="V15"/>
      <c r="W15"/>
      <c r="X15"/>
      <c r="Y15"/>
    </row>
    <row r="16" spans="1:25" s="1" customFormat="1" ht="15.6" x14ac:dyDescent="0.3">
      <c r="A16" s="10" t="s">
        <v>15</v>
      </c>
      <c r="B16" s="19"/>
      <c r="D16"/>
      <c r="E16"/>
      <c r="F16"/>
      <c r="G16"/>
      <c r="H16"/>
      <c r="I16"/>
      <c r="J16"/>
      <c r="K16"/>
      <c r="L16"/>
      <c r="M16"/>
      <c r="N16"/>
      <c r="O16"/>
      <c r="P16"/>
      <c r="Q16"/>
      <c r="R16"/>
      <c r="S16"/>
      <c r="T16"/>
      <c r="U16"/>
      <c r="V16"/>
      <c r="W16"/>
      <c r="X16"/>
      <c r="Y16"/>
    </row>
    <row r="17" spans="1:25" s="1" customFormat="1" ht="18.600000000000001" customHeight="1" thickBot="1" x14ac:dyDescent="0.4">
      <c r="A17" s="8" t="s">
        <v>592</v>
      </c>
      <c r="B17" s="15"/>
      <c r="D17"/>
      <c r="E17"/>
      <c r="F17"/>
      <c r="G17"/>
      <c r="H17"/>
      <c r="I17"/>
      <c r="J17"/>
      <c r="K17"/>
      <c r="L17"/>
      <c r="M17"/>
      <c r="N17"/>
      <c r="O17"/>
      <c r="P17"/>
      <c r="Q17"/>
      <c r="R17"/>
      <c r="S17"/>
      <c r="T17"/>
      <c r="U17"/>
      <c r="V17"/>
      <c r="W17"/>
      <c r="X17"/>
      <c r="Y17"/>
    </row>
    <row r="18" spans="1:25" s="1" customFormat="1" ht="18.600000000000001" thickBot="1" x14ac:dyDescent="0.4">
      <c r="A18" s="8" t="s">
        <v>114</v>
      </c>
    </row>
    <row r="19" spans="1:25" ht="15" hidden="1" customHeight="1" x14ac:dyDescent="0.3"/>
  </sheetData>
  <dataValidations count="13">
    <dataValidation allowBlank="1" showInputMessage="1" showErrorMessage="1" prompt="Enter the name of the therapeutic consultation provider." sqref="B16" xr:uid="{4885FA81-1FE8-47A2-8DC0-0F6CEA63880E}"/>
    <dataValidation type="list" allowBlank="1" showInputMessage="1" showErrorMessage="1" prompt="Select the region where the assigned CSB is located (Region 1, Region 2, Region 3, Region 4, Region 5)" sqref="B15" xr:uid="{481547F6-278F-41B0-A0E2-6B24768B6625}">
      <formula1>"Region 1, Region 2, Region 3, Region 4, Region 5"</formula1>
    </dataValidation>
    <dataValidation allowBlank="1" showInputMessage="1" showErrorMessage="1" prompt="Enter the CSB that is assigned to the individual." sqref="B14" xr:uid="{47F27B78-A376-4911-9AEF-F7C8F9193BB7}"/>
    <dataValidation type="date" operator="greaterThan" allowBlank="1" showInputMessage="1" showErrorMessage="1" prompt="Enter the date Month/Day/Year (01/01/2026), when the service was authorized to begin." sqref="B13" xr:uid="{804E81F8-6F3B-4837-BCD6-D894F6F8E1C0}">
      <formula1>43831</formula1>
    </dataValidation>
    <dataValidation type="date" operator="greaterThan" allowBlank="1" showInputMessage="1" showErrorMessage="1" prompt="Enter the date Month/Day/Year (01/01/2026), when the behavior support plan was written." sqref="B12" xr:uid="{F567B6A6-C9DF-4B02-9344-D4E5665B75A0}">
      <formula1>43831</formula1>
    </dataValidation>
    <dataValidation type="list" allowBlank="1" showInputMessage="1" showErrorMessage="1" prompt="Select the authorization type.  Choose secondary or annual." sqref="B11" xr:uid="{B6AFA027-6F20-41FD-ACE5-57204FB9DB29}">
      <formula1>"secondary, annual"</formula1>
    </dataValidation>
    <dataValidation allowBlank="1" showInputMessage="1" showErrorMessage="1" prompt="Enter the name of the person completing the review." sqref="B10" xr:uid="{AE5CEF93-69F9-4D55-939B-D64017A0ED31}"/>
    <dataValidation allowBlank="1" showInputMessage="1" showErrorMessage="1" prompt="Enter the date when this review was reviewed with the clinician, leave blank if the review has not been completed." sqref="B9" xr:uid="{90E5DFD6-94E0-4F6A-972D-3E5FF7D5782C}"/>
    <dataValidation allowBlank="1" showInputMessage="1" showErrorMessage="1" prompt="Enter the name of the support coordinator." sqref="B8" xr:uid="{FA21B7FD-05E5-49EE-9FA6-07EC617AC127}"/>
    <dataValidation type="date" operator="greaterThan" allowBlank="1" showInputMessage="1" showErrorMessage="1" prompt="Enter the date Month/Day/Year (01/01/2026), when the review was completed." sqref="B7" xr:uid="{790E67DF-A487-41EC-891B-ED62706FE6CE}">
      <formula1>43831</formula1>
    </dataValidation>
    <dataValidation allowBlank="1" showInputMessage="1" showErrorMessage="1" prompt="Enter the clinicians contact information." sqref="B6" xr:uid="{6F1C97FC-5736-42AE-AC09-918D9497FBF7}"/>
    <dataValidation allowBlank="1" showInputMessage="1" showErrorMessage="1" prompt="Enter the clinician's first name, last name, and credentials." sqref="B5" xr:uid="{4785C92A-B57B-47D5-9AEC-A3AE11FFE8AA}"/>
    <dataValidation allowBlank="1" showInputMessage="1" showErrorMessage="1" prompt="Enter the individual's first and last name." sqref="B4" xr:uid="{D9EA9559-05B0-4832-8696-C46C28104BFE}"/>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4689-6433-4E14-B0E5-B4AFE2D2ADAA}">
  <dimension ref="A1:Z157"/>
  <sheetViews>
    <sheetView topLeftCell="A98" workbookViewId="0"/>
  </sheetViews>
  <sheetFormatPr defaultColWidth="0" defaultRowHeight="14.4" zeroHeight="1" x14ac:dyDescent="0.3"/>
  <cols>
    <col min="1" max="1" width="105.44140625" customWidth="1"/>
    <col min="2" max="2" width="16" customWidth="1"/>
    <col min="3" max="3" width="97.88671875" customWidth="1"/>
    <col min="4" max="24" width="8.88671875" hidden="1" customWidth="1"/>
    <col min="25" max="26" width="0" hidden="1" customWidth="1"/>
    <col min="27" max="16384" width="8.88671875" hidden="1"/>
  </cols>
  <sheetData>
    <row r="1" spans="1:26" s="1" customFormat="1" ht="24" thickBot="1" x14ac:dyDescent="0.35">
      <c r="A1" s="30" t="s">
        <v>0</v>
      </c>
      <c r="B1" s="31" t="s">
        <v>589</v>
      </c>
      <c r="C1" s="31" t="str">
        <f>IF('Review Information'!B4&lt;&gt;"",'Review Information'!B4,"Please enter individual's name within the Review Information worksheet")</f>
        <v>Please enter individual's name within the Review Information worksheet</v>
      </c>
      <c r="E1"/>
      <c r="F1"/>
      <c r="G1"/>
      <c r="H1"/>
      <c r="I1"/>
      <c r="J1"/>
      <c r="K1"/>
      <c r="L1"/>
      <c r="M1"/>
      <c r="N1"/>
      <c r="O1"/>
      <c r="P1"/>
      <c r="Q1"/>
      <c r="R1"/>
      <c r="S1"/>
      <c r="T1"/>
      <c r="U1"/>
      <c r="V1"/>
      <c r="W1"/>
      <c r="X1"/>
      <c r="Y1"/>
      <c r="Z1"/>
    </row>
    <row r="2" spans="1:26" s="1" customFormat="1" ht="19.2" thickTop="1" thickBot="1" x14ac:dyDescent="0.35">
      <c r="A2" s="31" t="s">
        <v>577</v>
      </c>
      <c r="E2"/>
      <c r="F2"/>
      <c r="G2"/>
      <c r="H2"/>
      <c r="I2"/>
      <c r="J2"/>
      <c r="K2"/>
      <c r="L2"/>
      <c r="M2"/>
      <c r="N2"/>
      <c r="O2"/>
      <c r="P2"/>
      <c r="Q2"/>
      <c r="R2"/>
      <c r="S2"/>
      <c r="T2"/>
      <c r="U2"/>
      <c r="V2"/>
      <c r="W2"/>
      <c r="X2"/>
      <c r="Y2"/>
      <c r="Z2"/>
    </row>
    <row r="3" spans="1:26" s="1" customFormat="1" ht="18" x14ac:dyDescent="0.35">
      <c r="A3" s="32" t="s">
        <v>560</v>
      </c>
      <c r="B3" s="2" t="s">
        <v>1</v>
      </c>
      <c r="C3" s="2" t="s">
        <v>2</v>
      </c>
      <c r="E3"/>
      <c r="F3"/>
      <c r="G3"/>
      <c r="H3"/>
      <c r="I3"/>
      <c r="J3"/>
      <c r="K3"/>
      <c r="L3"/>
      <c r="M3"/>
      <c r="N3"/>
      <c r="O3"/>
      <c r="P3"/>
      <c r="Q3"/>
      <c r="R3"/>
      <c r="S3"/>
      <c r="T3"/>
      <c r="U3"/>
      <c r="V3"/>
      <c r="W3"/>
      <c r="X3"/>
      <c r="Y3"/>
      <c r="Z3"/>
    </row>
    <row r="4" spans="1:26" s="1" customFormat="1" ht="15.6" x14ac:dyDescent="0.3">
      <c r="A4" s="28" t="s">
        <v>17</v>
      </c>
      <c r="B4" s="5"/>
      <c r="C4" s="3"/>
      <c r="E4"/>
      <c r="F4"/>
      <c r="G4"/>
      <c r="H4"/>
      <c r="I4"/>
      <c r="J4"/>
      <c r="K4"/>
      <c r="L4"/>
      <c r="M4"/>
      <c r="N4"/>
      <c r="O4"/>
      <c r="P4"/>
      <c r="Q4"/>
      <c r="R4"/>
      <c r="S4"/>
      <c r="T4"/>
      <c r="U4"/>
      <c r="V4"/>
      <c r="W4"/>
      <c r="X4"/>
      <c r="Y4"/>
      <c r="Z4"/>
    </row>
    <row r="5" spans="1:26" s="1" customFormat="1" ht="15.6" x14ac:dyDescent="0.3">
      <c r="A5" s="29" t="s">
        <v>18</v>
      </c>
      <c r="B5" s="6"/>
      <c r="C5" s="4"/>
      <c r="E5"/>
      <c r="F5"/>
      <c r="G5"/>
      <c r="H5"/>
      <c r="I5"/>
      <c r="J5"/>
      <c r="K5"/>
      <c r="L5"/>
      <c r="M5"/>
      <c r="N5"/>
      <c r="O5"/>
      <c r="P5"/>
      <c r="Q5"/>
      <c r="R5"/>
      <c r="S5"/>
      <c r="T5"/>
      <c r="U5"/>
      <c r="V5"/>
      <c r="W5"/>
      <c r="X5"/>
      <c r="Y5"/>
      <c r="Z5"/>
    </row>
    <row r="6" spans="1:26" s="1" customFormat="1" ht="15.6" x14ac:dyDescent="0.3">
      <c r="A6" s="28" t="s">
        <v>19</v>
      </c>
      <c r="B6" s="5"/>
      <c r="C6" s="3"/>
      <c r="E6"/>
      <c r="F6"/>
      <c r="G6"/>
      <c r="H6"/>
      <c r="I6"/>
      <c r="J6"/>
      <c r="K6"/>
      <c r="L6"/>
      <c r="M6"/>
      <c r="N6"/>
      <c r="O6"/>
      <c r="P6"/>
      <c r="Q6"/>
      <c r="R6"/>
      <c r="S6"/>
      <c r="T6"/>
      <c r="U6"/>
      <c r="V6"/>
      <c r="W6"/>
      <c r="X6"/>
      <c r="Y6"/>
      <c r="Z6"/>
    </row>
    <row r="7" spans="1:26" s="1" customFormat="1" ht="15.6" x14ac:dyDescent="0.3">
      <c r="A7" s="29" t="s">
        <v>20</v>
      </c>
      <c r="B7" s="6"/>
      <c r="C7" s="4"/>
      <c r="E7"/>
      <c r="F7"/>
      <c r="G7"/>
      <c r="H7"/>
      <c r="I7"/>
      <c r="J7"/>
      <c r="K7"/>
      <c r="L7"/>
      <c r="M7"/>
      <c r="N7"/>
      <c r="O7"/>
      <c r="P7"/>
      <c r="Q7"/>
      <c r="R7"/>
      <c r="S7"/>
      <c r="T7"/>
      <c r="U7"/>
      <c r="V7"/>
      <c r="W7"/>
      <c r="X7"/>
      <c r="Y7"/>
      <c r="Z7"/>
    </row>
    <row r="8" spans="1:26" s="1" customFormat="1" ht="15.6" x14ac:dyDescent="0.3">
      <c r="A8" s="28" t="s">
        <v>21</v>
      </c>
      <c r="B8" s="5"/>
      <c r="C8" s="3"/>
      <c r="E8"/>
      <c r="F8"/>
      <c r="G8"/>
      <c r="H8"/>
      <c r="I8"/>
      <c r="J8"/>
      <c r="K8"/>
      <c r="L8"/>
      <c r="M8"/>
      <c r="N8"/>
      <c r="O8"/>
      <c r="P8"/>
      <c r="Q8"/>
      <c r="R8"/>
      <c r="S8"/>
      <c r="T8"/>
      <c r="U8"/>
      <c r="V8"/>
      <c r="W8"/>
      <c r="X8"/>
      <c r="Y8"/>
      <c r="Z8"/>
    </row>
    <row r="9" spans="1:26" s="1" customFormat="1" ht="15.6" x14ac:dyDescent="0.3">
      <c r="A9" s="29" t="s">
        <v>22</v>
      </c>
      <c r="B9" s="6"/>
      <c r="C9" s="4"/>
      <c r="E9"/>
      <c r="F9"/>
      <c r="G9"/>
      <c r="H9"/>
      <c r="I9"/>
      <c r="J9"/>
      <c r="K9"/>
      <c r="L9"/>
      <c r="M9"/>
      <c r="N9"/>
      <c r="O9"/>
      <c r="P9"/>
      <c r="Q9"/>
      <c r="R9"/>
      <c r="S9"/>
      <c r="T9"/>
      <c r="U9"/>
      <c r="V9"/>
      <c r="W9"/>
      <c r="X9"/>
      <c r="Y9"/>
      <c r="Z9"/>
    </row>
    <row r="10" spans="1:26" s="1" customFormat="1" ht="15.6" x14ac:dyDescent="0.3">
      <c r="A10" s="28" t="s">
        <v>23</v>
      </c>
      <c r="B10" s="5"/>
      <c r="C10" s="3"/>
      <c r="E10"/>
      <c r="F10"/>
      <c r="G10"/>
      <c r="H10"/>
      <c r="I10"/>
      <c r="J10"/>
      <c r="K10"/>
      <c r="L10"/>
      <c r="M10"/>
      <c r="N10"/>
      <c r="O10"/>
      <c r="P10"/>
      <c r="Q10"/>
      <c r="R10"/>
      <c r="S10"/>
      <c r="T10"/>
      <c r="U10"/>
      <c r="V10"/>
      <c r="W10"/>
      <c r="X10"/>
      <c r="Y10"/>
      <c r="Z10"/>
    </row>
    <row r="11" spans="1:26" s="1" customFormat="1" ht="15.6" x14ac:dyDescent="0.3">
      <c r="A11" s="29" t="s">
        <v>24</v>
      </c>
      <c r="B11" s="6"/>
      <c r="C11" s="4"/>
      <c r="E11"/>
      <c r="F11"/>
      <c r="G11"/>
      <c r="H11"/>
      <c r="I11"/>
      <c r="J11"/>
      <c r="K11"/>
      <c r="L11"/>
      <c r="M11"/>
      <c r="N11"/>
      <c r="O11"/>
      <c r="P11"/>
      <c r="Q11"/>
      <c r="R11"/>
      <c r="S11"/>
      <c r="T11"/>
      <c r="U11"/>
      <c r="V11"/>
      <c r="W11"/>
      <c r="X11"/>
      <c r="Y11"/>
      <c r="Z11"/>
    </row>
    <row r="12" spans="1:26" s="1" customFormat="1" ht="15.6" x14ac:dyDescent="0.3">
      <c r="A12" s="28" t="s">
        <v>25</v>
      </c>
      <c r="B12" s="5"/>
      <c r="C12" s="3"/>
      <c r="E12"/>
      <c r="F12"/>
      <c r="G12"/>
      <c r="H12"/>
      <c r="I12"/>
      <c r="J12"/>
      <c r="K12"/>
      <c r="L12"/>
      <c r="M12"/>
      <c r="N12"/>
      <c r="O12"/>
      <c r="P12"/>
      <c r="Q12"/>
      <c r="R12"/>
      <c r="S12"/>
      <c r="T12"/>
      <c r="U12"/>
      <c r="V12"/>
      <c r="W12"/>
      <c r="X12"/>
      <c r="Y12"/>
      <c r="Z12"/>
    </row>
    <row r="13" spans="1:26" s="1" customFormat="1" ht="15.6" x14ac:dyDescent="0.3">
      <c r="A13" s="29" t="s">
        <v>26</v>
      </c>
      <c r="B13" s="6"/>
      <c r="C13" s="4"/>
      <c r="E13"/>
      <c r="F13"/>
      <c r="G13"/>
      <c r="H13"/>
      <c r="I13"/>
      <c r="J13"/>
      <c r="K13"/>
      <c r="L13"/>
      <c r="M13"/>
      <c r="N13"/>
      <c r="O13"/>
      <c r="P13"/>
      <c r="Q13"/>
      <c r="R13"/>
      <c r="S13"/>
      <c r="T13"/>
      <c r="U13"/>
      <c r="V13"/>
      <c r="W13"/>
      <c r="X13"/>
      <c r="Y13"/>
      <c r="Z13"/>
    </row>
    <row r="14" spans="1:26" s="1" customFormat="1" ht="18.600000000000001" thickBot="1" x14ac:dyDescent="0.35">
      <c r="A14" s="31" t="s">
        <v>27</v>
      </c>
      <c r="B14" s="7">
        <f>IF(AND($B$4="✔",$B$7="✔",$B$11="✔",$B$12="✔",$B$13="✔"),1,0)</f>
        <v>0</v>
      </c>
      <c r="E14"/>
      <c r="F14"/>
      <c r="G14"/>
      <c r="H14"/>
      <c r="I14"/>
      <c r="J14"/>
      <c r="K14"/>
      <c r="L14"/>
      <c r="M14"/>
      <c r="N14"/>
      <c r="O14"/>
      <c r="P14"/>
      <c r="Q14"/>
      <c r="R14"/>
      <c r="S14"/>
      <c r="T14"/>
      <c r="U14"/>
      <c r="V14"/>
      <c r="W14"/>
      <c r="X14"/>
      <c r="Y14"/>
      <c r="Z14"/>
    </row>
    <row r="15" spans="1:26" s="1" customFormat="1" ht="18.600000000000001" thickBot="1" x14ac:dyDescent="0.35">
      <c r="A15" s="31" t="s">
        <v>581</v>
      </c>
      <c r="E15"/>
      <c r="F15"/>
      <c r="G15"/>
      <c r="H15"/>
      <c r="I15"/>
      <c r="J15"/>
      <c r="K15"/>
      <c r="L15"/>
      <c r="M15"/>
      <c r="N15"/>
      <c r="O15"/>
      <c r="P15"/>
      <c r="Q15"/>
      <c r="R15"/>
      <c r="S15"/>
      <c r="T15"/>
      <c r="U15"/>
      <c r="V15"/>
      <c r="W15"/>
      <c r="X15"/>
      <c r="Y15"/>
      <c r="Z15"/>
    </row>
    <row r="16" spans="1:26" s="1" customFormat="1" ht="18" x14ac:dyDescent="0.35">
      <c r="A16" s="32" t="s">
        <v>561</v>
      </c>
      <c r="B16" s="2" t="s">
        <v>1</v>
      </c>
      <c r="C16" s="2" t="s">
        <v>2</v>
      </c>
      <c r="E16"/>
      <c r="F16"/>
      <c r="G16"/>
      <c r="H16"/>
      <c r="I16"/>
      <c r="J16"/>
      <c r="K16"/>
      <c r="L16"/>
      <c r="M16"/>
      <c r="N16"/>
      <c r="O16"/>
      <c r="P16"/>
      <c r="Q16"/>
      <c r="R16"/>
      <c r="S16"/>
      <c r="T16"/>
      <c r="U16"/>
      <c r="V16"/>
      <c r="W16"/>
      <c r="X16"/>
      <c r="Y16"/>
      <c r="Z16"/>
    </row>
    <row r="17" spans="1:26" s="1" customFormat="1" ht="15.6" x14ac:dyDescent="0.3">
      <c r="A17" s="28" t="s">
        <v>29</v>
      </c>
      <c r="B17" s="5"/>
      <c r="C17" s="3"/>
      <c r="E17"/>
      <c r="F17"/>
      <c r="G17"/>
      <c r="H17"/>
      <c r="I17"/>
      <c r="J17"/>
      <c r="K17"/>
      <c r="L17"/>
      <c r="M17"/>
      <c r="N17"/>
      <c r="O17"/>
      <c r="P17"/>
      <c r="Q17"/>
      <c r="R17"/>
      <c r="S17"/>
      <c r="T17"/>
      <c r="U17"/>
      <c r="V17"/>
      <c r="W17"/>
      <c r="X17"/>
      <c r="Y17"/>
      <c r="Z17"/>
    </row>
    <row r="18" spans="1:26" s="1" customFormat="1" ht="15.6" x14ac:dyDescent="0.3">
      <c r="A18" s="29" t="s">
        <v>30</v>
      </c>
      <c r="B18" s="6"/>
      <c r="C18" s="4"/>
      <c r="E18"/>
      <c r="F18"/>
      <c r="G18"/>
      <c r="H18"/>
      <c r="I18"/>
      <c r="J18"/>
      <c r="K18"/>
      <c r="L18"/>
      <c r="M18"/>
      <c r="N18"/>
      <c r="O18"/>
      <c r="P18"/>
      <c r="Q18"/>
      <c r="R18"/>
      <c r="S18"/>
      <c r="T18"/>
      <c r="U18"/>
      <c r="V18"/>
      <c r="W18"/>
      <c r="X18"/>
      <c r="Y18"/>
      <c r="Z18"/>
    </row>
    <row r="19" spans="1:26" s="1" customFormat="1" ht="15.6" x14ac:dyDescent="0.3">
      <c r="A19" s="28" t="s">
        <v>31</v>
      </c>
      <c r="B19" s="5"/>
      <c r="C19" s="3"/>
      <c r="E19"/>
      <c r="F19"/>
      <c r="G19"/>
      <c r="H19"/>
      <c r="I19"/>
      <c r="J19"/>
      <c r="K19"/>
      <c r="L19"/>
      <c r="M19"/>
      <c r="N19"/>
      <c r="O19"/>
      <c r="P19"/>
      <c r="Q19"/>
      <c r="R19"/>
      <c r="S19"/>
      <c r="T19"/>
      <c r="U19"/>
      <c r="V19"/>
      <c r="W19"/>
      <c r="X19"/>
      <c r="Y19"/>
      <c r="Z19"/>
    </row>
    <row r="20" spans="1:26" s="1" customFormat="1" ht="15.6" x14ac:dyDescent="0.3">
      <c r="A20" s="29" t="s">
        <v>32</v>
      </c>
      <c r="B20" s="6"/>
      <c r="C20" s="4"/>
      <c r="E20"/>
      <c r="F20"/>
      <c r="G20"/>
      <c r="H20"/>
      <c r="I20"/>
      <c r="J20"/>
      <c r="K20"/>
      <c r="L20"/>
      <c r="M20"/>
      <c r="N20"/>
      <c r="O20"/>
      <c r="P20"/>
      <c r="Q20"/>
      <c r="R20"/>
      <c r="S20"/>
      <c r="T20"/>
      <c r="U20"/>
      <c r="V20"/>
      <c r="W20"/>
      <c r="X20"/>
      <c r="Y20"/>
      <c r="Z20"/>
    </row>
    <row r="21" spans="1:26" s="1" customFormat="1" ht="15.6" x14ac:dyDescent="0.3">
      <c r="A21" s="28" t="s">
        <v>33</v>
      </c>
      <c r="B21" s="5"/>
      <c r="C21" s="3"/>
      <c r="E21"/>
      <c r="F21"/>
      <c r="G21"/>
      <c r="H21"/>
      <c r="I21"/>
      <c r="J21"/>
      <c r="K21"/>
      <c r="L21"/>
      <c r="M21"/>
      <c r="N21"/>
      <c r="O21"/>
      <c r="P21"/>
      <c r="Q21"/>
      <c r="R21"/>
      <c r="S21"/>
      <c r="T21"/>
      <c r="U21"/>
      <c r="V21"/>
      <c r="W21"/>
      <c r="X21"/>
      <c r="Y21"/>
      <c r="Z21"/>
    </row>
    <row r="22" spans="1:26" s="1" customFormat="1" ht="15.6" x14ac:dyDescent="0.3">
      <c r="A22" s="29" t="s">
        <v>34</v>
      </c>
      <c r="B22" s="6"/>
      <c r="C22" s="4"/>
      <c r="E22"/>
      <c r="F22"/>
      <c r="G22"/>
      <c r="H22"/>
      <c r="I22"/>
      <c r="J22"/>
      <c r="K22"/>
      <c r="L22"/>
      <c r="M22"/>
      <c r="N22"/>
      <c r="O22"/>
      <c r="P22"/>
      <c r="Q22"/>
      <c r="R22"/>
      <c r="S22"/>
      <c r="T22"/>
      <c r="U22"/>
      <c r="V22"/>
      <c r="W22"/>
      <c r="X22"/>
      <c r="Y22"/>
      <c r="Z22"/>
    </row>
    <row r="23" spans="1:26" s="1" customFormat="1" ht="18.600000000000001" thickBot="1" x14ac:dyDescent="0.35">
      <c r="A23" s="31" t="s">
        <v>35</v>
      </c>
      <c r="B23" s="7">
        <f>IF(AND($B$17="✔",$B$18="✔",$B$19="✔",$B$20="✔"),2,IF(AND($B$17="✔",$B$18="✔",$B$19="✔",$B$20&lt;&gt;"✔"),1,0))</f>
        <v>0</v>
      </c>
      <c r="E23"/>
      <c r="F23"/>
      <c r="G23"/>
      <c r="H23"/>
      <c r="I23"/>
      <c r="J23"/>
      <c r="K23"/>
      <c r="L23"/>
      <c r="M23"/>
      <c r="N23"/>
      <c r="O23"/>
      <c r="P23"/>
      <c r="Q23"/>
      <c r="R23"/>
      <c r="S23"/>
      <c r="T23"/>
      <c r="U23"/>
      <c r="V23"/>
      <c r="W23"/>
      <c r="X23"/>
      <c r="Y23"/>
      <c r="Z23"/>
    </row>
    <row r="24" spans="1:26" s="1" customFormat="1" ht="18.600000000000001" thickBot="1" x14ac:dyDescent="0.35">
      <c r="A24" s="31" t="s">
        <v>580</v>
      </c>
      <c r="E24"/>
      <c r="F24"/>
      <c r="G24"/>
      <c r="H24"/>
      <c r="I24"/>
      <c r="J24"/>
      <c r="K24"/>
      <c r="L24"/>
      <c r="M24"/>
      <c r="N24"/>
      <c r="O24"/>
      <c r="P24"/>
      <c r="Q24"/>
      <c r="R24"/>
      <c r="S24"/>
      <c r="T24"/>
      <c r="U24"/>
      <c r="V24"/>
      <c r="W24"/>
      <c r="X24"/>
      <c r="Y24"/>
      <c r="Z24"/>
    </row>
    <row r="25" spans="1:26" s="1" customFormat="1" ht="18" x14ac:dyDescent="0.35">
      <c r="A25" s="32" t="s">
        <v>562</v>
      </c>
      <c r="B25" s="2" t="s">
        <v>1</v>
      </c>
      <c r="C25" s="2" t="s">
        <v>2</v>
      </c>
      <c r="E25"/>
      <c r="F25"/>
      <c r="G25"/>
      <c r="H25"/>
      <c r="I25"/>
      <c r="J25"/>
      <c r="K25"/>
      <c r="L25"/>
      <c r="M25"/>
      <c r="N25"/>
      <c r="O25"/>
      <c r="P25"/>
      <c r="Q25"/>
      <c r="R25"/>
      <c r="S25"/>
      <c r="T25"/>
      <c r="U25"/>
      <c r="V25"/>
      <c r="W25"/>
      <c r="X25"/>
      <c r="Y25"/>
      <c r="Z25"/>
    </row>
    <row r="26" spans="1:26" s="1" customFormat="1" ht="15.6" x14ac:dyDescent="0.3">
      <c r="A26" s="28" t="s">
        <v>37</v>
      </c>
      <c r="B26" s="5"/>
      <c r="C26" s="3"/>
      <c r="E26"/>
      <c r="F26"/>
      <c r="G26"/>
      <c r="H26"/>
      <c r="I26"/>
      <c r="J26"/>
      <c r="K26"/>
      <c r="L26"/>
      <c r="M26"/>
      <c r="N26"/>
      <c r="O26"/>
      <c r="P26"/>
      <c r="Q26"/>
      <c r="R26"/>
      <c r="S26"/>
      <c r="T26"/>
      <c r="U26"/>
      <c r="V26"/>
      <c r="W26"/>
      <c r="X26"/>
      <c r="Y26"/>
      <c r="Z26"/>
    </row>
    <row r="27" spans="1:26" s="1" customFormat="1" ht="15.6" x14ac:dyDescent="0.3">
      <c r="A27" s="29" t="s">
        <v>38</v>
      </c>
      <c r="B27" s="6"/>
      <c r="C27" s="4"/>
      <c r="E27"/>
      <c r="F27"/>
      <c r="G27"/>
      <c r="H27"/>
      <c r="I27"/>
      <c r="J27"/>
      <c r="K27"/>
      <c r="L27"/>
      <c r="M27"/>
      <c r="N27"/>
      <c r="O27"/>
      <c r="P27"/>
      <c r="Q27"/>
      <c r="R27"/>
      <c r="S27"/>
      <c r="T27"/>
      <c r="U27"/>
      <c r="V27"/>
      <c r="W27"/>
      <c r="X27"/>
      <c r="Y27"/>
      <c r="Z27"/>
    </row>
    <row r="28" spans="1:26" s="1" customFormat="1" ht="15.6" x14ac:dyDescent="0.3">
      <c r="A28" s="28" t="s">
        <v>39</v>
      </c>
      <c r="B28" s="5"/>
      <c r="C28" s="3"/>
      <c r="E28"/>
      <c r="F28"/>
      <c r="G28"/>
      <c r="H28"/>
      <c r="I28"/>
      <c r="J28"/>
      <c r="K28"/>
      <c r="L28"/>
      <c r="M28"/>
      <c r="N28"/>
      <c r="O28"/>
      <c r="P28"/>
      <c r="Q28"/>
      <c r="R28"/>
      <c r="S28"/>
      <c r="T28"/>
      <c r="U28"/>
      <c r="V28"/>
      <c r="W28"/>
      <c r="X28"/>
      <c r="Y28"/>
      <c r="Z28"/>
    </row>
    <row r="29" spans="1:26" s="1" customFormat="1" ht="15.6" x14ac:dyDescent="0.3">
      <c r="A29" s="29" t="s">
        <v>40</v>
      </c>
      <c r="B29" s="6"/>
      <c r="C29" s="4"/>
      <c r="E29"/>
      <c r="F29"/>
      <c r="G29"/>
      <c r="H29"/>
      <c r="I29"/>
      <c r="J29"/>
      <c r="K29"/>
      <c r="L29"/>
      <c r="M29"/>
      <c r="N29"/>
      <c r="O29"/>
      <c r="P29"/>
      <c r="Q29"/>
      <c r="R29"/>
      <c r="S29"/>
      <c r="T29"/>
      <c r="U29"/>
      <c r="V29"/>
      <c r="W29"/>
      <c r="X29"/>
      <c r="Y29"/>
      <c r="Z29"/>
    </row>
    <row r="30" spans="1:26" s="1" customFormat="1" ht="15.6" x14ac:dyDescent="0.3">
      <c r="A30" s="28" t="s">
        <v>41</v>
      </c>
      <c r="B30" s="5"/>
      <c r="C30" s="3"/>
      <c r="E30"/>
      <c r="F30"/>
      <c r="G30"/>
      <c r="H30"/>
      <c r="I30"/>
      <c r="J30"/>
      <c r="K30"/>
      <c r="L30"/>
      <c r="M30"/>
      <c r="N30"/>
      <c r="O30"/>
      <c r="P30"/>
      <c r="Q30"/>
      <c r="R30"/>
      <c r="S30"/>
      <c r="T30"/>
      <c r="U30"/>
      <c r="V30"/>
      <c r="W30"/>
      <c r="X30"/>
      <c r="Y30"/>
      <c r="Z30"/>
    </row>
    <row r="31" spans="1:26" s="1" customFormat="1" ht="15.6" x14ac:dyDescent="0.3">
      <c r="A31" s="29" t="s">
        <v>42</v>
      </c>
      <c r="B31" s="6"/>
      <c r="C31" s="4"/>
      <c r="E31"/>
      <c r="F31"/>
      <c r="G31"/>
      <c r="H31"/>
      <c r="I31"/>
      <c r="J31"/>
      <c r="K31"/>
      <c r="L31"/>
      <c r="M31"/>
      <c r="N31"/>
      <c r="O31"/>
      <c r="P31"/>
      <c r="Q31"/>
      <c r="R31"/>
      <c r="S31"/>
      <c r="T31"/>
      <c r="U31"/>
      <c r="V31"/>
      <c r="W31"/>
      <c r="X31"/>
      <c r="Y31"/>
      <c r="Z31"/>
    </row>
    <row r="32" spans="1:26" s="1" customFormat="1" ht="15.6" x14ac:dyDescent="0.3">
      <c r="A32" s="28" t="s">
        <v>43</v>
      </c>
      <c r="B32" s="5"/>
      <c r="C32" s="3"/>
      <c r="E32"/>
      <c r="F32"/>
      <c r="G32"/>
      <c r="H32"/>
      <c r="I32"/>
      <c r="J32"/>
      <c r="K32"/>
      <c r="L32"/>
      <c r="M32"/>
      <c r="N32"/>
      <c r="O32"/>
      <c r="P32"/>
      <c r="Q32"/>
      <c r="R32"/>
      <c r="S32"/>
      <c r="T32"/>
      <c r="U32"/>
      <c r="V32"/>
      <c r="W32"/>
      <c r="X32"/>
      <c r="Y32"/>
      <c r="Z32"/>
    </row>
    <row r="33" spans="1:26" s="1" customFormat="1" ht="15.6" x14ac:dyDescent="0.3">
      <c r="A33" s="29" t="s">
        <v>44</v>
      </c>
      <c r="B33" s="6"/>
      <c r="C33" s="4"/>
      <c r="E33"/>
      <c r="F33"/>
      <c r="G33"/>
      <c r="H33"/>
      <c r="I33"/>
      <c r="J33"/>
      <c r="K33"/>
      <c r="L33"/>
      <c r="M33"/>
      <c r="N33"/>
      <c r="O33"/>
      <c r="P33"/>
      <c r="Q33"/>
      <c r="R33"/>
      <c r="S33"/>
      <c r="T33"/>
      <c r="U33"/>
      <c r="V33"/>
      <c r="W33"/>
      <c r="X33"/>
      <c r="Y33"/>
      <c r="Z33"/>
    </row>
    <row r="34" spans="1:26" s="1" customFormat="1" ht="15.6" x14ac:dyDescent="0.3">
      <c r="A34" s="28" t="s">
        <v>45</v>
      </c>
      <c r="B34" s="5"/>
      <c r="C34" s="3"/>
      <c r="E34"/>
      <c r="F34"/>
      <c r="G34"/>
      <c r="H34"/>
      <c r="I34"/>
      <c r="J34"/>
      <c r="K34"/>
      <c r="L34"/>
      <c r="M34"/>
      <c r="N34"/>
      <c r="O34"/>
      <c r="P34"/>
      <c r="Q34"/>
      <c r="R34"/>
      <c r="S34"/>
      <c r="T34"/>
      <c r="U34"/>
      <c r="V34"/>
      <c r="W34"/>
      <c r="X34"/>
      <c r="Y34"/>
      <c r="Z34"/>
    </row>
    <row r="35" spans="1:26" s="1" customFormat="1" ht="18.600000000000001" thickBot="1" x14ac:dyDescent="0.35">
      <c r="A35" s="31" t="s">
        <v>46</v>
      </c>
      <c r="B35" s="7">
        <f>IF(AND($B$26="✔",$B$27="✔",$B$28="✔",$B$29="✔",$B$31="✔",$B$32="✔",$B$33="✔"),3,IF(AND($B$26="✔",$B$27="✔",$B$28="✔",$B$29="✔"),2,IF(AND($B$26="✔",$B$27="✔",$B$28&lt;&gt;"✔",$B$29="✔"),1,0)))</f>
        <v>0</v>
      </c>
      <c r="E35"/>
      <c r="F35"/>
      <c r="G35"/>
      <c r="H35"/>
      <c r="I35"/>
      <c r="J35"/>
      <c r="K35"/>
      <c r="L35"/>
      <c r="M35"/>
      <c r="N35"/>
      <c r="O35"/>
      <c r="P35"/>
      <c r="Q35"/>
      <c r="R35"/>
      <c r="S35"/>
      <c r="T35"/>
      <c r="U35"/>
      <c r="V35"/>
      <c r="W35"/>
      <c r="X35"/>
      <c r="Y35"/>
      <c r="Z35"/>
    </row>
    <row r="36" spans="1:26" s="1" customFormat="1" ht="16.2" thickBot="1" x14ac:dyDescent="0.35">
      <c r="A36" s="33" t="s">
        <v>573</v>
      </c>
      <c r="E36"/>
      <c r="F36"/>
      <c r="G36"/>
      <c r="H36"/>
      <c r="I36"/>
      <c r="J36"/>
      <c r="K36"/>
      <c r="L36"/>
      <c r="M36"/>
      <c r="N36"/>
      <c r="O36"/>
      <c r="P36"/>
      <c r="Q36"/>
      <c r="R36"/>
      <c r="S36"/>
      <c r="T36"/>
      <c r="U36"/>
      <c r="V36"/>
      <c r="W36"/>
      <c r="X36"/>
      <c r="Y36"/>
      <c r="Z36"/>
    </row>
    <row r="37" spans="1:26" s="1" customFormat="1" ht="18" x14ac:dyDescent="0.35">
      <c r="A37" s="32" t="s">
        <v>563</v>
      </c>
      <c r="B37" s="2" t="s">
        <v>1</v>
      </c>
      <c r="C37" s="2" t="s">
        <v>2</v>
      </c>
      <c r="E37"/>
      <c r="F37"/>
      <c r="G37"/>
      <c r="H37"/>
      <c r="I37"/>
      <c r="J37"/>
      <c r="K37"/>
      <c r="L37"/>
      <c r="M37"/>
      <c r="N37"/>
      <c r="O37"/>
      <c r="P37"/>
      <c r="Q37"/>
      <c r="R37"/>
      <c r="S37"/>
      <c r="T37"/>
      <c r="U37"/>
      <c r="V37"/>
      <c r="W37"/>
      <c r="X37"/>
      <c r="Y37"/>
      <c r="Z37"/>
    </row>
    <row r="38" spans="1:26" s="1" customFormat="1" ht="15.6" x14ac:dyDescent="0.3">
      <c r="A38" s="28" t="s">
        <v>48</v>
      </c>
      <c r="B38" s="5"/>
      <c r="C38" s="3"/>
      <c r="E38"/>
      <c r="F38"/>
      <c r="G38"/>
      <c r="H38"/>
      <c r="I38"/>
      <c r="J38"/>
      <c r="K38"/>
      <c r="L38"/>
      <c r="M38"/>
      <c r="N38"/>
      <c r="O38"/>
      <c r="P38"/>
      <c r="Q38"/>
      <c r="R38"/>
      <c r="S38"/>
      <c r="T38"/>
      <c r="U38"/>
      <c r="V38"/>
      <c r="W38"/>
      <c r="X38"/>
      <c r="Y38"/>
      <c r="Z38"/>
    </row>
    <row r="39" spans="1:26" s="1" customFormat="1" ht="15.6" x14ac:dyDescent="0.3">
      <c r="A39" s="29" t="s">
        <v>49</v>
      </c>
      <c r="B39" s="6"/>
      <c r="C39" s="4"/>
      <c r="E39"/>
      <c r="F39"/>
      <c r="G39"/>
      <c r="H39"/>
      <c r="I39"/>
      <c r="J39"/>
      <c r="K39"/>
      <c r="L39"/>
      <c r="M39"/>
      <c r="N39"/>
      <c r="O39"/>
      <c r="P39"/>
      <c r="Q39"/>
      <c r="R39"/>
      <c r="S39"/>
      <c r="T39"/>
      <c r="U39"/>
      <c r="V39"/>
      <c r="W39"/>
      <c r="X39"/>
      <c r="Y39"/>
      <c r="Z39"/>
    </row>
    <row r="40" spans="1:26" s="1" customFormat="1" ht="15.6" x14ac:dyDescent="0.3">
      <c r="A40" s="28" t="s">
        <v>50</v>
      </c>
      <c r="B40" s="5"/>
      <c r="C40" s="3"/>
      <c r="E40"/>
      <c r="F40"/>
      <c r="G40"/>
      <c r="H40"/>
      <c r="I40"/>
      <c r="J40"/>
      <c r="K40"/>
      <c r="L40"/>
      <c r="M40"/>
      <c r="N40"/>
      <c r="O40"/>
      <c r="P40"/>
      <c r="Q40"/>
      <c r="R40"/>
      <c r="S40"/>
      <c r="T40"/>
      <c r="U40"/>
      <c r="V40"/>
      <c r="W40"/>
      <c r="X40"/>
      <c r="Y40"/>
      <c r="Z40"/>
    </row>
    <row r="41" spans="1:26" s="1" customFormat="1" ht="15.6" x14ac:dyDescent="0.3">
      <c r="A41" s="29" t="s">
        <v>51</v>
      </c>
      <c r="B41" s="6"/>
      <c r="C41" s="4"/>
      <c r="E41"/>
      <c r="F41"/>
      <c r="G41"/>
      <c r="H41"/>
      <c r="I41"/>
      <c r="J41"/>
      <c r="K41"/>
      <c r="L41"/>
      <c r="M41"/>
      <c r="N41"/>
      <c r="O41"/>
      <c r="P41"/>
      <c r="Q41"/>
      <c r="R41"/>
      <c r="S41"/>
      <c r="T41"/>
      <c r="U41"/>
      <c r="V41"/>
      <c r="W41"/>
      <c r="X41"/>
      <c r="Y41"/>
      <c r="Z41"/>
    </row>
    <row r="42" spans="1:26" s="1" customFormat="1" ht="15.6" x14ac:dyDescent="0.3">
      <c r="A42" s="28" t="s">
        <v>52</v>
      </c>
      <c r="B42" s="5"/>
      <c r="C42" s="3"/>
      <c r="E42"/>
      <c r="F42"/>
      <c r="G42"/>
      <c r="H42"/>
      <c r="I42"/>
      <c r="J42"/>
      <c r="K42"/>
      <c r="L42"/>
      <c r="M42"/>
      <c r="N42"/>
      <c r="O42"/>
      <c r="P42"/>
      <c r="Q42"/>
      <c r="R42"/>
      <c r="S42"/>
      <c r="T42"/>
      <c r="U42"/>
      <c r="V42"/>
      <c r="W42"/>
      <c r="X42"/>
      <c r="Y42"/>
      <c r="Z42"/>
    </row>
    <row r="43" spans="1:26" s="1" customFormat="1" ht="15.6" x14ac:dyDescent="0.3">
      <c r="A43" s="29" t="s">
        <v>53</v>
      </c>
      <c r="B43" s="6"/>
      <c r="C43" s="4"/>
      <c r="E43"/>
      <c r="F43"/>
      <c r="G43"/>
      <c r="H43"/>
      <c r="I43"/>
      <c r="J43"/>
      <c r="K43"/>
      <c r="L43"/>
      <c r="M43"/>
      <c r="N43"/>
      <c r="O43"/>
      <c r="P43"/>
      <c r="Q43"/>
      <c r="R43"/>
      <c r="S43"/>
      <c r="T43"/>
      <c r="U43"/>
      <c r="V43"/>
      <c r="W43"/>
      <c r="X43"/>
      <c r="Y43"/>
      <c r="Z43"/>
    </row>
    <row r="44" spans="1:26" s="1" customFormat="1" ht="15.6" x14ac:dyDescent="0.3">
      <c r="A44" s="28" t="s">
        <v>54</v>
      </c>
      <c r="B44" s="5"/>
      <c r="C44" s="3"/>
      <c r="E44"/>
      <c r="F44"/>
      <c r="G44"/>
      <c r="H44"/>
      <c r="I44"/>
      <c r="J44"/>
      <c r="K44"/>
      <c r="L44"/>
      <c r="M44"/>
      <c r="N44"/>
      <c r="O44"/>
      <c r="P44"/>
      <c r="Q44"/>
      <c r="R44"/>
      <c r="S44"/>
      <c r="T44"/>
      <c r="U44"/>
      <c r="V44"/>
      <c r="W44"/>
      <c r="X44"/>
      <c r="Y44"/>
      <c r="Z44"/>
    </row>
    <row r="45" spans="1:26" s="1" customFormat="1" ht="15.6" x14ac:dyDescent="0.3">
      <c r="A45" s="29" t="s">
        <v>55</v>
      </c>
      <c r="B45" s="6"/>
      <c r="C45" s="4"/>
      <c r="E45"/>
      <c r="F45"/>
      <c r="G45"/>
      <c r="H45"/>
      <c r="I45"/>
      <c r="J45"/>
      <c r="K45"/>
      <c r="L45"/>
      <c r="M45"/>
      <c r="N45"/>
      <c r="O45"/>
      <c r="P45"/>
      <c r="Q45"/>
      <c r="R45"/>
      <c r="S45"/>
      <c r="T45"/>
      <c r="U45"/>
      <c r="V45"/>
      <c r="W45"/>
      <c r="X45"/>
      <c r="Y45"/>
      <c r="Z45"/>
    </row>
    <row r="46" spans="1:26" s="1" customFormat="1" ht="15.6" x14ac:dyDescent="0.3">
      <c r="A46" s="28" t="s">
        <v>56</v>
      </c>
      <c r="B46" s="5"/>
      <c r="C46" s="3"/>
      <c r="E46"/>
      <c r="F46"/>
      <c r="G46"/>
      <c r="H46"/>
      <c r="I46"/>
      <c r="J46"/>
      <c r="K46"/>
      <c r="L46"/>
      <c r="M46"/>
      <c r="N46"/>
      <c r="O46"/>
      <c r="P46"/>
      <c r="Q46"/>
      <c r="R46"/>
      <c r="S46"/>
      <c r="T46"/>
      <c r="U46"/>
      <c r="V46"/>
      <c r="W46"/>
      <c r="X46"/>
      <c r="Y46"/>
      <c r="Z46"/>
    </row>
    <row r="47" spans="1:26" s="1" customFormat="1" ht="18.600000000000001" thickBot="1" x14ac:dyDescent="0.35">
      <c r="A47" s="31" t="s">
        <v>57</v>
      </c>
      <c r="B47" s="7">
        <f>IF(AND($B$38&lt;&gt;"✔",COUNTIF($B$39:$B$45,"✔")&gt;0),1,IF(AND($B$38="✔",COUNTIF($B$39:$B$45,"✔")=0),0,COUNTIF($B$38:$B$45,"✔")))</f>
        <v>0</v>
      </c>
      <c r="E47"/>
      <c r="F47"/>
      <c r="G47"/>
      <c r="H47"/>
      <c r="I47"/>
      <c r="J47"/>
      <c r="K47"/>
      <c r="L47"/>
      <c r="M47"/>
      <c r="N47"/>
      <c r="O47"/>
      <c r="P47"/>
      <c r="Q47"/>
      <c r="R47"/>
      <c r="S47"/>
      <c r="T47"/>
      <c r="U47"/>
      <c r="V47"/>
      <c r="W47"/>
      <c r="X47"/>
      <c r="Y47"/>
      <c r="Z47"/>
    </row>
    <row r="48" spans="1:26" s="1" customFormat="1" ht="18.600000000000001" thickBot="1" x14ac:dyDescent="0.35">
      <c r="A48" s="31" t="s">
        <v>574</v>
      </c>
      <c r="E48"/>
      <c r="F48"/>
      <c r="G48"/>
      <c r="H48"/>
      <c r="I48"/>
      <c r="J48"/>
      <c r="K48"/>
      <c r="L48"/>
      <c r="M48"/>
      <c r="N48"/>
      <c r="O48"/>
      <c r="P48"/>
      <c r="Q48"/>
      <c r="R48"/>
      <c r="S48"/>
      <c r="T48"/>
      <c r="U48"/>
      <c r="V48"/>
      <c r="W48"/>
      <c r="X48"/>
      <c r="Y48"/>
      <c r="Z48"/>
    </row>
    <row r="49" spans="1:26" s="1" customFormat="1" ht="18" x14ac:dyDescent="0.35">
      <c r="A49" s="32" t="s">
        <v>564</v>
      </c>
      <c r="B49" s="2" t="s">
        <v>1</v>
      </c>
      <c r="C49" s="2" t="s">
        <v>2</v>
      </c>
      <c r="E49"/>
      <c r="F49"/>
      <c r="G49"/>
      <c r="H49"/>
      <c r="I49"/>
      <c r="J49"/>
      <c r="K49"/>
      <c r="L49"/>
      <c r="M49"/>
      <c r="N49"/>
      <c r="O49"/>
      <c r="P49"/>
      <c r="Q49"/>
      <c r="R49"/>
      <c r="S49"/>
      <c r="T49"/>
      <c r="U49"/>
      <c r="V49"/>
      <c r="W49"/>
      <c r="X49"/>
      <c r="Y49"/>
      <c r="Z49"/>
    </row>
    <row r="50" spans="1:26" s="1" customFormat="1" ht="15.6" x14ac:dyDescent="0.3">
      <c r="A50" s="28" t="s">
        <v>59</v>
      </c>
      <c r="B50" s="5"/>
      <c r="C50" s="3"/>
      <c r="E50"/>
      <c r="F50"/>
      <c r="G50"/>
      <c r="H50"/>
      <c r="I50"/>
      <c r="J50"/>
      <c r="K50"/>
      <c r="L50"/>
      <c r="M50"/>
      <c r="N50"/>
      <c r="O50"/>
      <c r="P50"/>
      <c r="Q50"/>
      <c r="R50"/>
      <c r="S50"/>
      <c r="T50"/>
      <c r="U50"/>
      <c r="V50"/>
      <c r="W50"/>
      <c r="X50"/>
      <c r="Y50"/>
      <c r="Z50"/>
    </row>
    <row r="51" spans="1:26" s="1" customFormat="1" ht="15.6" x14ac:dyDescent="0.3">
      <c r="A51" s="29" t="s">
        <v>60</v>
      </c>
      <c r="B51" s="6"/>
      <c r="C51" s="4"/>
      <c r="E51"/>
      <c r="F51"/>
      <c r="G51"/>
      <c r="H51"/>
      <c r="I51"/>
      <c r="J51"/>
      <c r="K51"/>
      <c r="L51"/>
      <c r="M51"/>
      <c r="N51"/>
      <c r="O51"/>
      <c r="P51"/>
      <c r="Q51"/>
      <c r="R51"/>
      <c r="S51"/>
      <c r="T51"/>
      <c r="U51"/>
      <c r="V51"/>
      <c r="W51"/>
      <c r="X51"/>
      <c r="Y51"/>
      <c r="Z51"/>
    </row>
    <row r="52" spans="1:26" s="1" customFormat="1" ht="18.600000000000001" thickBot="1" x14ac:dyDescent="0.35">
      <c r="A52" s="31" t="s">
        <v>61</v>
      </c>
      <c r="B52" s="7">
        <f>IF(AND($B$50="✔",$B$51="✔"),2,IF($B$51="✔",1,0))</f>
        <v>0</v>
      </c>
      <c r="E52"/>
      <c r="F52"/>
      <c r="G52"/>
      <c r="H52"/>
      <c r="I52"/>
      <c r="J52"/>
      <c r="K52"/>
      <c r="L52"/>
      <c r="M52"/>
      <c r="N52"/>
      <c r="O52"/>
      <c r="P52"/>
      <c r="Q52"/>
      <c r="R52"/>
      <c r="S52"/>
      <c r="T52"/>
      <c r="U52"/>
      <c r="V52"/>
      <c r="W52"/>
      <c r="X52"/>
      <c r="Y52"/>
      <c r="Z52"/>
    </row>
    <row r="53" spans="1:26" s="1" customFormat="1" ht="18.600000000000001" thickBot="1" x14ac:dyDescent="0.35">
      <c r="A53" s="31" t="s">
        <v>582</v>
      </c>
      <c r="E53"/>
      <c r="F53"/>
      <c r="G53"/>
      <c r="H53"/>
      <c r="I53"/>
      <c r="J53"/>
      <c r="K53"/>
      <c r="L53"/>
      <c r="M53"/>
      <c r="N53"/>
      <c r="O53"/>
      <c r="P53"/>
      <c r="Q53"/>
      <c r="R53"/>
      <c r="S53"/>
      <c r="T53"/>
      <c r="U53"/>
      <c r="V53"/>
      <c r="W53"/>
      <c r="X53"/>
      <c r="Y53"/>
      <c r="Z53"/>
    </row>
    <row r="54" spans="1:26" s="1" customFormat="1" ht="18" x14ac:dyDescent="0.35">
      <c r="A54" s="32" t="s">
        <v>565</v>
      </c>
      <c r="B54" s="2" t="s">
        <v>1</v>
      </c>
      <c r="C54" s="2" t="s">
        <v>2</v>
      </c>
      <c r="E54"/>
      <c r="F54"/>
      <c r="G54"/>
      <c r="H54"/>
      <c r="I54"/>
      <c r="J54"/>
      <c r="K54"/>
      <c r="L54"/>
      <c r="M54"/>
      <c r="N54"/>
      <c r="O54"/>
      <c r="P54"/>
      <c r="Q54"/>
      <c r="R54"/>
      <c r="S54"/>
      <c r="T54"/>
      <c r="U54"/>
      <c r="V54"/>
      <c r="W54"/>
      <c r="X54"/>
      <c r="Y54"/>
      <c r="Z54"/>
    </row>
    <row r="55" spans="1:26" s="1" customFormat="1" ht="15.6" x14ac:dyDescent="0.3">
      <c r="A55" s="28" t="s">
        <v>63</v>
      </c>
      <c r="B55" s="5"/>
      <c r="C55" s="3"/>
      <c r="E55"/>
      <c r="F55"/>
      <c r="G55"/>
      <c r="H55"/>
      <c r="I55"/>
      <c r="J55"/>
      <c r="K55"/>
      <c r="L55"/>
      <c r="M55"/>
      <c r="N55"/>
      <c r="O55"/>
      <c r="P55"/>
      <c r="Q55"/>
      <c r="R55"/>
      <c r="S55"/>
      <c r="T55"/>
      <c r="U55"/>
      <c r="V55"/>
      <c r="W55"/>
      <c r="X55"/>
      <c r="Y55"/>
      <c r="Z55"/>
    </row>
    <row r="56" spans="1:26" s="1" customFormat="1" ht="15.6" x14ac:dyDescent="0.3">
      <c r="A56" s="29" t="s">
        <v>64</v>
      </c>
      <c r="B56" s="6"/>
      <c r="C56" s="4"/>
      <c r="E56"/>
      <c r="F56"/>
      <c r="G56"/>
      <c r="H56"/>
      <c r="I56"/>
      <c r="J56"/>
      <c r="K56"/>
      <c r="L56"/>
      <c r="M56"/>
      <c r="N56"/>
      <c r="O56"/>
      <c r="P56"/>
      <c r="Q56"/>
      <c r="R56"/>
      <c r="S56"/>
      <c r="T56"/>
      <c r="U56"/>
      <c r="V56"/>
      <c r="W56"/>
      <c r="X56"/>
      <c r="Y56"/>
      <c r="Z56"/>
    </row>
    <row r="57" spans="1:26" s="1" customFormat="1" ht="15.6" x14ac:dyDescent="0.3">
      <c r="A57" s="28" t="s">
        <v>65</v>
      </c>
      <c r="B57" s="5"/>
      <c r="C57" s="3"/>
      <c r="E57"/>
      <c r="F57"/>
      <c r="G57"/>
      <c r="H57"/>
      <c r="I57"/>
      <c r="J57"/>
      <c r="K57"/>
      <c r="L57"/>
      <c r="M57"/>
      <c r="N57"/>
      <c r="O57"/>
      <c r="P57"/>
      <c r="Q57"/>
      <c r="R57"/>
      <c r="S57"/>
      <c r="T57"/>
      <c r="U57"/>
      <c r="V57"/>
      <c r="W57"/>
      <c r="X57"/>
      <c r="Y57"/>
      <c r="Z57"/>
    </row>
    <row r="58" spans="1:26" s="1" customFormat="1" ht="15.6" x14ac:dyDescent="0.3">
      <c r="A58" s="29" t="s">
        <v>66</v>
      </c>
      <c r="B58" s="6"/>
      <c r="C58" s="4"/>
      <c r="E58"/>
      <c r="F58"/>
      <c r="G58"/>
      <c r="H58"/>
      <c r="I58"/>
      <c r="J58"/>
      <c r="K58"/>
      <c r="L58"/>
      <c r="M58"/>
      <c r="N58"/>
      <c r="O58"/>
      <c r="P58"/>
      <c r="Q58"/>
      <c r="R58"/>
      <c r="S58"/>
      <c r="T58"/>
      <c r="U58"/>
      <c r="V58"/>
      <c r="W58"/>
      <c r="X58"/>
      <c r="Y58"/>
      <c r="Z58"/>
    </row>
    <row r="59" spans="1:26" s="1" customFormat="1" ht="18.600000000000001" thickBot="1" x14ac:dyDescent="0.35">
      <c r="A59" s="31" t="s">
        <v>67</v>
      </c>
      <c r="B59" s="7">
        <f>IF(COUNTIF($B$55:$B$58,"✔")&gt;3,3,IF(COUNTIF($B$55:$B$57,"✔")&gt;2,2,IF(COUNTIF($B$55:$B$56,"✔")=2,1,0)))</f>
        <v>0</v>
      </c>
      <c r="E59"/>
      <c r="F59"/>
      <c r="G59"/>
      <c r="H59"/>
      <c r="I59"/>
      <c r="J59"/>
      <c r="K59"/>
      <c r="L59"/>
      <c r="M59"/>
      <c r="N59"/>
      <c r="O59"/>
      <c r="P59"/>
      <c r="Q59"/>
      <c r="R59"/>
      <c r="S59"/>
      <c r="T59"/>
      <c r="U59"/>
      <c r="V59"/>
      <c r="W59"/>
      <c r="X59"/>
      <c r="Y59"/>
      <c r="Z59"/>
    </row>
    <row r="60" spans="1:26" s="1" customFormat="1" ht="18.600000000000001" thickBot="1" x14ac:dyDescent="0.35">
      <c r="A60" s="31" t="s">
        <v>583</v>
      </c>
      <c r="E60"/>
      <c r="F60"/>
      <c r="G60"/>
      <c r="H60"/>
      <c r="I60"/>
      <c r="J60"/>
      <c r="K60"/>
      <c r="L60"/>
      <c r="M60"/>
      <c r="N60"/>
      <c r="O60"/>
      <c r="P60"/>
      <c r="Q60"/>
      <c r="R60"/>
      <c r="S60"/>
      <c r="T60"/>
      <c r="U60"/>
      <c r="V60"/>
      <c r="W60"/>
      <c r="X60"/>
      <c r="Y60"/>
      <c r="Z60"/>
    </row>
    <row r="61" spans="1:26" s="1" customFormat="1" ht="18" x14ac:dyDescent="0.35">
      <c r="A61" s="32" t="s">
        <v>566</v>
      </c>
      <c r="B61" s="2" t="s">
        <v>1</v>
      </c>
      <c r="C61" s="2" t="s">
        <v>2</v>
      </c>
      <c r="E61"/>
      <c r="F61"/>
      <c r="G61"/>
      <c r="H61"/>
      <c r="I61"/>
      <c r="J61"/>
      <c r="K61"/>
      <c r="L61"/>
      <c r="M61"/>
      <c r="N61"/>
      <c r="O61"/>
      <c r="P61"/>
      <c r="Q61"/>
      <c r="R61"/>
      <c r="S61"/>
      <c r="T61"/>
      <c r="U61"/>
      <c r="V61"/>
      <c r="W61"/>
      <c r="X61"/>
      <c r="Y61"/>
      <c r="Z61"/>
    </row>
    <row r="62" spans="1:26" s="1" customFormat="1" ht="15.6" x14ac:dyDescent="0.3">
      <c r="A62" s="28" t="s">
        <v>69</v>
      </c>
      <c r="B62" s="5"/>
      <c r="C62" s="3"/>
      <c r="E62"/>
      <c r="F62"/>
      <c r="G62"/>
      <c r="H62"/>
      <c r="I62"/>
      <c r="J62"/>
      <c r="K62"/>
      <c r="L62"/>
      <c r="M62"/>
      <c r="N62"/>
      <c r="O62"/>
      <c r="P62"/>
      <c r="Q62"/>
      <c r="R62"/>
      <c r="S62"/>
      <c r="T62"/>
      <c r="U62"/>
      <c r="V62"/>
      <c r="W62"/>
      <c r="X62"/>
      <c r="Y62"/>
      <c r="Z62"/>
    </row>
    <row r="63" spans="1:26" s="1" customFormat="1" ht="15.6" x14ac:dyDescent="0.3">
      <c r="A63" s="29" t="s">
        <v>70</v>
      </c>
      <c r="B63" s="6"/>
      <c r="C63" s="4"/>
      <c r="E63"/>
      <c r="F63"/>
      <c r="G63"/>
      <c r="H63"/>
      <c r="I63"/>
      <c r="J63"/>
      <c r="K63"/>
      <c r="L63"/>
      <c r="M63"/>
      <c r="N63"/>
      <c r="O63"/>
      <c r="P63"/>
      <c r="Q63"/>
      <c r="R63"/>
      <c r="S63"/>
      <c r="T63"/>
      <c r="U63"/>
      <c r="V63"/>
      <c r="W63"/>
      <c r="X63"/>
      <c r="Y63"/>
      <c r="Z63"/>
    </row>
    <row r="64" spans="1:26" s="1" customFormat="1" ht="15.6" x14ac:dyDescent="0.3">
      <c r="A64" s="28" t="s">
        <v>71</v>
      </c>
      <c r="B64" s="5"/>
      <c r="C64" s="3"/>
      <c r="E64"/>
      <c r="F64"/>
      <c r="G64"/>
      <c r="H64"/>
      <c r="I64"/>
      <c r="J64"/>
      <c r="K64"/>
      <c r="L64"/>
      <c r="M64"/>
      <c r="N64"/>
      <c r="O64"/>
      <c r="P64"/>
      <c r="Q64"/>
      <c r="R64"/>
      <c r="S64"/>
      <c r="T64"/>
      <c r="U64"/>
      <c r="V64"/>
      <c r="W64"/>
      <c r="X64"/>
      <c r="Y64"/>
      <c r="Z64"/>
    </row>
    <row r="65" spans="1:26" s="1" customFormat="1" ht="15.6" x14ac:dyDescent="0.3">
      <c r="A65" s="29" t="s">
        <v>72</v>
      </c>
      <c r="B65" s="6"/>
      <c r="C65" s="4"/>
      <c r="E65"/>
      <c r="F65"/>
      <c r="G65"/>
      <c r="H65"/>
      <c r="I65"/>
      <c r="J65"/>
      <c r="K65"/>
      <c r="L65"/>
      <c r="M65"/>
      <c r="N65"/>
      <c r="O65"/>
      <c r="P65"/>
      <c r="Q65"/>
      <c r="R65"/>
      <c r="S65"/>
      <c r="T65"/>
      <c r="U65"/>
      <c r="V65"/>
      <c r="W65"/>
      <c r="X65"/>
      <c r="Y65"/>
      <c r="Z65"/>
    </row>
    <row r="66" spans="1:26" s="1" customFormat="1" ht="18.600000000000001" thickBot="1" x14ac:dyDescent="0.35">
      <c r="A66" s="31" t="s">
        <v>73</v>
      </c>
      <c r="B66" s="7">
        <f>IF(COUNTIF($B$62:$B$65,"✔")&gt;3,3,IF(COUNTIF($B$62:$B$64,"✔")&gt;2,2,IF(COUNTIF($B$62:$B$63,"✔")=2,1,0)))</f>
        <v>0</v>
      </c>
      <c r="E66"/>
      <c r="F66"/>
      <c r="G66"/>
      <c r="H66"/>
      <c r="I66"/>
      <c r="J66"/>
      <c r="K66"/>
      <c r="L66"/>
      <c r="M66"/>
      <c r="N66"/>
      <c r="O66"/>
      <c r="P66"/>
      <c r="Q66"/>
      <c r="R66"/>
      <c r="S66"/>
      <c r="T66"/>
      <c r="U66"/>
      <c r="V66"/>
      <c r="W66"/>
      <c r="X66"/>
      <c r="Y66"/>
      <c r="Z66"/>
    </row>
    <row r="67" spans="1:26" s="1" customFormat="1" ht="18.600000000000001" thickBot="1" x14ac:dyDescent="0.35">
      <c r="A67" s="31" t="s">
        <v>575</v>
      </c>
      <c r="E67"/>
      <c r="F67"/>
      <c r="G67"/>
      <c r="H67"/>
      <c r="I67"/>
      <c r="J67"/>
      <c r="K67"/>
      <c r="L67"/>
      <c r="M67"/>
      <c r="N67"/>
      <c r="O67"/>
      <c r="P67"/>
      <c r="Q67"/>
      <c r="R67"/>
      <c r="S67"/>
      <c r="T67"/>
      <c r="U67"/>
      <c r="V67"/>
      <c r="W67"/>
      <c r="X67"/>
      <c r="Y67"/>
      <c r="Z67"/>
    </row>
    <row r="68" spans="1:26" s="1" customFormat="1" ht="18" x14ac:dyDescent="0.35">
      <c r="A68" s="32" t="s">
        <v>567</v>
      </c>
      <c r="B68" s="2" t="s">
        <v>1</v>
      </c>
      <c r="C68" s="2" t="s">
        <v>2</v>
      </c>
      <c r="E68"/>
      <c r="F68"/>
      <c r="G68"/>
      <c r="H68"/>
      <c r="I68"/>
      <c r="J68"/>
      <c r="K68"/>
      <c r="L68"/>
      <c r="M68"/>
      <c r="N68"/>
      <c r="O68"/>
      <c r="P68"/>
      <c r="Q68"/>
      <c r="R68"/>
      <c r="S68"/>
      <c r="T68"/>
      <c r="U68"/>
      <c r="V68"/>
      <c r="W68"/>
      <c r="X68"/>
      <c r="Y68"/>
      <c r="Z68"/>
    </row>
    <row r="69" spans="1:26" s="1" customFormat="1" ht="31.2" x14ac:dyDescent="0.3">
      <c r="A69" s="28" t="s">
        <v>75</v>
      </c>
      <c r="B69" s="5"/>
      <c r="C69" s="3"/>
      <c r="E69"/>
      <c r="F69"/>
      <c r="G69"/>
      <c r="H69"/>
      <c r="I69"/>
      <c r="J69"/>
      <c r="K69"/>
      <c r="L69"/>
      <c r="M69"/>
      <c r="N69"/>
      <c r="O69"/>
      <c r="P69"/>
      <c r="Q69"/>
      <c r="R69"/>
      <c r="S69"/>
      <c r="T69"/>
      <c r="U69"/>
      <c r="V69"/>
      <c r="W69"/>
      <c r="X69"/>
      <c r="Y69"/>
      <c r="Z69"/>
    </row>
    <row r="70" spans="1:26" s="1" customFormat="1" ht="15.6" x14ac:dyDescent="0.3">
      <c r="A70" s="29" t="s">
        <v>76</v>
      </c>
      <c r="B70" s="6"/>
      <c r="C70" s="4"/>
      <c r="E70"/>
      <c r="F70"/>
      <c r="G70"/>
      <c r="H70"/>
      <c r="I70"/>
      <c r="J70"/>
      <c r="K70"/>
      <c r="L70"/>
      <c r="M70"/>
      <c r="N70"/>
      <c r="O70"/>
      <c r="P70"/>
      <c r="Q70"/>
      <c r="R70"/>
      <c r="S70"/>
      <c r="T70"/>
      <c r="U70"/>
      <c r="V70"/>
      <c r="W70"/>
      <c r="X70"/>
      <c r="Y70"/>
      <c r="Z70"/>
    </row>
    <row r="71" spans="1:26" s="1" customFormat="1" ht="15.6" x14ac:dyDescent="0.3">
      <c r="A71" s="28" t="s">
        <v>77</v>
      </c>
      <c r="B71" s="5"/>
      <c r="C71" s="3"/>
      <c r="E71"/>
      <c r="F71"/>
      <c r="G71"/>
      <c r="H71"/>
      <c r="I71"/>
      <c r="J71"/>
      <c r="K71"/>
      <c r="L71"/>
      <c r="M71"/>
      <c r="N71"/>
      <c r="O71"/>
      <c r="P71"/>
      <c r="Q71"/>
      <c r="R71"/>
      <c r="S71"/>
      <c r="T71"/>
      <c r="U71"/>
      <c r="V71"/>
      <c r="W71"/>
      <c r="X71"/>
      <c r="Y71"/>
      <c r="Z71"/>
    </row>
    <row r="72" spans="1:26" s="1" customFormat="1" ht="15.6" x14ac:dyDescent="0.3">
      <c r="A72" s="29" t="s">
        <v>78</v>
      </c>
      <c r="B72" s="6"/>
      <c r="C72" s="4"/>
      <c r="E72"/>
      <c r="F72"/>
      <c r="G72"/>
      <c r="H72"/>
      <c r="I72"/>
      <c r="J72"/>
      <c r="K72"/>
      <c r="L72"/>
      <c r="M72"/>
      <c r="N72"/>
      <c r="O72"/>
      <c r="P72"/>
      <c r="Q72"/>
      <c r="R72"/>
      <c r="S72"/>
      <c r="T72"/>
      <c r="U72"/>
      <c r="V72"/>
      <c r="W72"/>
      <c r="X72"/>
      <c r="Y72"/>
      <c r="Z72"/>
    </row>
    <row r="73" spans="1:26" s="1" customFormat="1" ht="18.600000000000001" thickBot="1" x14ac:dyDescent="0.35">
      <c r="A73" s="31" t="s">
        <v>79</v>
      </c>
      <c r="B73" s="7">
        <f>COUNTIF($B$69:$B$72,"✔")</f>
        <v>0</v>
      </c>
      <c r="E73"/>
      <c r="F73"/>
      <c r="G73"/>
      <c r="H73"/>
      <c r="I73"/>
      <c r="J73"/>
      <c r="K73"/>
      <c r="L73"/>
      <c r="M73"/>
      <c r="N73"/>
      <c r="O73"/>
      <c r="P73"/>
      <c r="Q73"/>
      <c r="R73"/>
      <c r="S73"/>
      <c r="T73"/>
      <c r="U73"/>
      <c r="V73"/>
      <c r="W73"/>
      <c r="X73"/>
      <c r="Y73"/>
      <c r="Z73"/>
    </row>
    <row r="74" spans="1:26" s="1" customFormat="1" ht="18.600000000000001" thickBot="1" x14ac:dyDescent="0.35">
      <c r="A74" s="31" t="s">
        <v>584</v>
      </c>
      <c r="E74"/>
      <c r="F74"/>
      <c r="G74"/>
      <c r="H74"/>
      <c r="I74"/>
      <c r="J74"/>
      <c r="K74"/>
      <c r="L74"/>
      <c r="M74"/>
      <c r="N74"/>
      <c r="O74"/>
      <c r="P74"/>
      <c r="Q74"/>
      <c r="R74"/>
      <c r="S74"/>
      <c r="T74"/>
      <c r="U74"/>
      <c r="V74"/>
      <c r="W74"/>
      <c r="X74"/>
      <c r="Y74"/>
      <c r="Z74"/>
    </row>
    <row r="75" spans="1:26" s="1" customFormat="1" ht="18" x14ac:dyDescent="0.35">
      <c r="A75" s="32" t="s">
        <v>568</v>
      </c>
      <c r="B75" s="2" t="s">
        <v>1</v>
      </c>
      <c r="C75" s="2" t="s">
        <v>2</v>
      </c>
      <c r="E75"/>
      <c r="F75"/>
      <c r="G75"/>
      <c r="H75"/>
      <c r="I75"/>
      <c r="J75"/>
      <c r="K75"/>
      <c r="L75"/>
      <c r="M75"/>
      <c r="N75"/>
      <c r="O75"/>
      <c r="P75"/>
      <c r="Q75"/>
      <c r="R75"/>
      <c r="S75"/>
      <c r="T75"/>
      <c r="U75"/>
      <c r="V75"/>
      <c r="W75"/>
      <c r="X75"/>
      <c r="Y75"/>
      <c r="Z75"/>
    </row>
    <row r="76" spans="1:26" s="1" customFormat="1" ht="15.6" x14ac:dyDescent="0.3">
      <c r="A76" s="28" t="s">
        <v>81</v>
      </c>
      <c r="B76" s="5"/>
      <c r="C76" s="3"/>
      <c r="E76"/>
      <c r="F76"/>
      <c r="G76"/>
      <c r="H76"/>
      <c r="I76"/>
      <c r="J76"/>
      <c r="K76"/>
      <c r="L76"/>
      <c r="M76"/>
      <c r="N76"/>
      <c r="O76"/>
      <c r="P76"/>
      <c r="Q76"/>
      <c r="R76"/>
      <c r="S76"/>
      <c r="T76"/>
      <c r="U76"/>
      <c r="V76"/>
      <c r="W76"/>
      <c r="X76"/>
      <c r="Y76"/>
      <c r="Z76"/>
    </row>
    <row r="77" spans="1:26" s="1" customFormat="1" ht="15.6" x14ac:dyDescent="0.3">
      <c r="A77" s="29" t="s">
        <v>82</v>
      </c>
      <c r="B77" s="6"/>
      <c r="C77" s="4"/>
      <c r="E77"/>
      <c r="F77"/>
      <c r="G77"/>
      <c r="H77"/>
      <c r="I77"/>
      <c r="J77"/>
      <c r="K77"/>
      <c r="L77"/>
      <c r="M77"/>
      <c r="N77"/>
      <c r="O77"/>
      <c r="P77"/>
      <c r="Q77"/>
      <c r="R77"/>
      <c r="S77"/>
      <c r="T77"/>
      <c r="U77"/>
      <c r="V77"/>
      <c r="W77"/>
      <c r="X77"/>
      <c r="Y77"/>
      <c r="Z77"/>
    </row>
    <row r="78" spans="1:26" s="1" customFormat="1" ht="15.6" x14ac:dyDescent="0.3">
      <c r="A78" s="28" t="s">
        <v>83</v>
      </c>
      <c r="B78" s="5"/>
      <c r="C78" s="3"/>
      <c r="E78"/>
      <c r="F78"/>
      <c r="G78"/>
      <c r="H78"/>
      <c r="I78"/>
      <c r="J78"/>
      <c r="K78"/>
      <c r="L78"/>
      <c r="M78"/>
      <c r="N78"/>
      <c r="O78"/>
      <c r="P78"/>
      <c r="Q78"/>
      <c r="R78"/>
      <c r="S78"/>
      <c r="T78"/>
      <c r="U78"/>
      <c r="V78"/>
      <c r="W78"/>
      <c r="X78"/>
      <c r="Y78"/>
      <c r="Z78"/>
    </row>
    <row r="79" spans="1:26" s="1" customFormat="1" ht="31.2" x14ac:dyDescent="0.3">
      <c r="A79" s="29" t="s">
        <v>84</v>
      </c>
      <c r="B79" s="6"/>
      <c r="C79" s="4"/>
      <c r="E79"/>
      <c r="F79"/>
      <c r="G79"/>
      <c r="H79"/>
      <c r="I79"/>
      <c r="J79"/>
      <c r="K79"/>
      <c r="L79"/>
      <c r="M79"/>
      <c r="N79"/>
      <c r="O79"/>
      <c r="P79"/>
      <c r="Q79"/>
      <c r="R79"/>
      <c r="S79"/>
      <c r="T79"/>
      <c r="U79"/>
      <c r="V79"/>
      <c r="W79"/>
      <c r="X79"/>
      <c r="Y79"/>
      <c r="Z79"/>
    </row>
    <row r="80" spans="1:26" s="1" customFormat="1" ht="18.600000000000001" thickBot="1" x14ac:dyDescent="0.35">
      <c r="A80" s="31" t="s">
        <v>85</v>
      </c>
      <c r="B80" s="7">
        <f>COUNTIF($B$76:$B$79,"✔")</f>
        <v>0</v>
      </c>
      <c r="E80"/>
      <c r="F80"/>
      <c r="G80"/>
      <c r="H80"/>
      <c r="I80"/>
      <c r="J80"/>
      <c r="K80"/>
      <c r="L80"/>
      <c r="M80"/>
      <c r="N80"/>
      <c r="O80"/>
      <c r="P80"/>
      <c r="Q80"/>
      <c r="R80"/>
      <c r="S80"/>
      <c r="T80"/>
      <c r="U80"/>
      <c r="V80"/>
      <c r="W80"/>
      <c r="X80"/>
      <c r="Y80"/>
      <c r="Z80"/>
    </row>
    <row r="81" spans="1:26" s="1" customFormat="1" ht="19.8" thickBot="1" x14ac:dyDescent="0.35">
      <c r="A81" s="31" t="s">
        <v>585</v>
      </c>
      <c r="D81" s="12"/>
      <c r="E81"/>
      <c r="F81"/>
      <c r="G81"/>
      <c r="H81"/>
      <c r="I81"/>
      <c r="J81"/>
      <c r="K81"/>
      <c r="L81"/>
      <c r="M81"/>
      <c r="N81"/>
      <c r="O81"/>
      <c r="P81"/>
      <c r="Q81"/>
      <c r="R81"/>
      <c r="S81"/>
      <c r="T81"/>
      <c r="U81"/>
      <c r="V81"/>
      <c r="W81"/>
      <c r="X81"/>
      <c r="Y81"/>
      <c r="Z81"/>
    </row>
    <row r="82" spans="1:26" s="1" customFormat="1" ht="18" x14ac:dyDescent="0.35">
      <c r="A82" s="32" t="s">
        <v>569</v>
      </c>
      <c r="B82" s="2" t="s">
        <v>1</v>
      </c>
      <c r="C82" s="2" t="s">
        <v>2</v>
      </c>
      <c r="E82"/>
      <c r="F82"/>
      <c r="G82"/>
      <c r="H82"/>
      <c r="I82"/>
      <c r="J82"/>
      <c r="K82"/>
      <c r="L82"/>
      <c r="M82"/>
      <c r="N82"/>
      <c r="O82"/>
      <c r="P82"/>
      <c r="Q82"/>
      <c r="R82"/>
      <c r="S82"/>
      <c r="T82"/>
      <c r="U82"/>
      <c r="V82"/>
      <c r="W82"/>
      <c r="X82"/>
      <c r="Y82"/>
      <c r="Z82"/>
    </row>
    <row r="83" spans="1:26" s="1" customFormat="1" ht="15.6" x14ac:dyDescent="0.3">
      <c r="A83" s="28" t="s">
        <v>87</v>
      </c>
      <c r="B83" s="5"/>
      <c r="C83" s="3"/>
      <c r="E83"/>
      <c r="F83"/>
      <c r="G83"/>
      <c r="H83"/>
      <c r="I83"/>
      <c r="J83"/>
      <c r="K83"/>
      <c r="L83"/>
      <c r="M83"/>
      <c r="N83"/>
      <c r="O83"/>
      <c r="P83"/>
      <c r="Q83"/>
      <c r="R83"/>
      <c r="S83"/>
      <c r="T83"/>
      <c r="U83"/>
      <c r="V83"/>
      <c r="W83"/>
      <c r="X83"/>
      <c r="Y83"/>
      <c r="Z83"/>
    </row>
    <row r="84" spans="1:26" s="1" customFormat="1" ht="15.6" x14ac:dyDescent="0.3">
      <c r="A84" s="29" t="s">
        <v>88</v>
      </c>
      <c r="B84" s="6"/>
      <c r="C84" s="4"/>
      <c r="E84"/>
      <c r="F84"/>
      <c r="G84"/>
      <c r="H84"/>
      <c r="I84"/>
      <c r="J84"/>
      <c r="K84"/>
      <c r="L84"/>
      <c r="M84"/>
      <c r="N84"/>
      <c r="O84"/>
      <c r="P84"/>
      <c r="Q84"/>
      <c r="R84"/>
      <c r="S84"/>
      <c r="T84"/>
      <c r="U84"/>
      <c r="V84"/>
      <c r="W84"/>
      <c r="X84"/>
      <c r="Y84"/>
      <c r="Z84"/>
    </row>
    <row r="85" spans="1:26" s="1" customFormat="1" ht="15.6" x14ac:dyDescent="0.3">
      <c r="A85" s="28" t="s">
        <v>89</v>
      </c>
      <c r="B85" s="5"/>
      <c r="C85" s="3"/>
      <c r="E85"/>
      <c r="F85"/>
      <c r="G85"/>
      <c r="H85"/>
      <c r="I85"/>
      <c r="J85"/>
      <c r="K85"/>
      <c r="L85"/>
      <c r="M85"/>
      <c r="N85"/>
      <c r="O85"/>
      <c r="P85"/>
      <c r="Q85"/>
      <c r="R85"/>
      <c r="S85"/>
      <c r="T85"/>
      <c r="U85"/>
      <c r="V85"/>
      <c r="W85"/>
      <c r="X85"/>
      <c r="Y85"/>
      <c r="Z85"/>
    </row>
    <row r="86" spans="1:26" s="1" customFormat="1" ht="15.6" x14ac:dyDescent="0.3">
      <c r="A86" s="29" t="s">
        <v>90</v>
      </c>
      <c r="B86" s="6"/>
      <c r="C86" s="4"/>
      <c r="E86"/>
      <c r="F86"/>
      <c r="G86"/>
      <c r="H86"/>
      <c r="I86"/>
      <c r="J86"/>
      <c r="K86"/>
      <c r="L86"/>
      <c r="M86"/>
      <c r="N86"/>
      <c r="O86"/>
      <c r="P86"/>
      <c r="Q86"/>
      <c r="R86"/>
      <c r="S86"/>
      <c r="T86"/>
      <c r="U86"/>
      <c r="V86"/>
      <c r="W86"/>
      <c r="X86"/>
      <c r="Y86"/>
      <c r="Z86"/>
    </row>
    <row r="87" spans="1:26" s="1" customFormat="1" ht="15.6" x14ac:dyDescent="0.3">
      <c r="A87" s="28" t="s">
        <v>91</v>
      </c>
      <c r="B87" s="5"/>
      <c r="C87" s="3"/>
      <c r="E87"/>
      <c r="F87"/>
      <c r="G87"/>
      <c r="H87"/>
      <c r="I87"/>
      <c r="J87"/>
      <c r="K87"/>
      <c r="L87"/>
      <c r="M87"/>
      <c r="N87"/>
      <c r="O87"/>
      <c r="P87"/>
      <c r="Q87"/>
      <c r="R87"/>
      <c r="S87"/>
      <c r="T87"/>
      <c r="U87"/>
      <c r="V87"/>
      <c r="W87"/>
      <c r="X87"/>
      <c r="Y87"/>
      <c r="Z87"/>
    </row>
    <row r="88" spans="1:26" s="1" customFormat="1" ht="18.600000000000001" thickBot="1" x14ac:dyDescent="0.35">
      <c r="A88" s="31" t="s">
        <v>92</v>
      </c>
      <c r="B88" s="7">
        <f>IF(AND($B$85="✔",$B$86&lt;&gt;"X",$B$87&lt;&gt;"X"),1,0)</f>
        <v>0</v>
      </c>
      <c r="E88"/>
      <c r="F88"/>
      <c r="G88"/>
      <c r="H88"/>
      <c r="I88"/>
      <c r="J88"/>
      <c r="K88"/>
      <c r="L88"/>
      <c r="M88"/>
      <c r="N88"/>
      <c r="O88"/>
      <c r="P88"/>
      <c r="Q88"/>
      <c r="R88"/>
      <c r="S88"/>
      <c r="T88"/>
      <c r="U88"/>
      <c r="V88"/>
      <c r="W88"/>
      <c r="X88"/>
      <c r="Y88"/>
      <c r="Z88"/>
    </row>
    <row r="89" spans="1:26" s="1" customFormat="1" ht="18.600000000000001" thickBot="1" x14ac:dyDescent="0.35">
      <c r="A89" s="31" t="s">
        <v>576</v>
      </c>
      <c r="E89"/>
      <c r="F89"/>
      <c r="G89"/>
      <c r="H89"/>
      <c r="I89"/>
      <c r="J89"/>
      <c r="K89"/>
      <c r="L89"/>
      <c r="M89"/>
      <c r="N89"/>
      <c r="O89"/>
      <c r="P89"/>
      <c r="Q89"/>
      <c r="R89"/>
      <c r="S89"/>
      <c r="T89"/>
      <c r="U89"/>
      <c r="V89"/>
      <c r="W89"/>
      <c r="X89"/>
      <c r="Y89"/>
      <c r="Z89"/>
    </row>
    <row r="90" spans="1:26" s="1" customFormat="1" ht="18" x14ac:dyDescent="0.35">
      <c r="A90" s="32" t="s">
        <v>570</v>
      </c>
      <c r="B90" s="2" t="s">
        <v>1</v>
      </c>
      <c r="C90" s="2" t="s">
        <v>2</v>
      </c>
      <c r="E90"/>
      <c r="F90"/>
      <c r="G90"/>
      <c r="H90"/>
      <c r="I90"/>
      <c r="J90"/>
      <c r="K90"/>
      <c r="L90"/>
      <c r="M90"/>
      <c r="N90"/>
      <c r="O90"/>
      <c r="P90"/>
      <c r="Q90"/>
      <c r="R90"/>
      <c r="S90"/>
      <c r="T90"/>
      <c r="U90"/>
      <c r="V90"/>
      <c r="W90"/>
      <c r="X90"/>
      <c r="Y90"/>
      <c r="Z90"/>
    </row>
    <row r="91" spans="1:26" s="1" customFormat="1" ht="31.2" x14ac:dyDescent="0.3">
      <c r="A91" s="28" t="s">
        <v>94</v>
      </c>
      <c r="B91" s="5"/>
      <c r="C91" s="3"/>
      <c r="E91"/>
      <c r="F91"/>
      <c r="G91"/>
      <c r="H91"/>
      <c r="I91"/>
      <c r="J91"/>
      <c r="K91"/>
      <c r="L91"/>
      <c r="M91"/>
      <c r="N91"/>
      <c r="O91"/>
      <c r="P91"/>
      <c r="Q91"/>
      <c r="R91"/>
      <c r="S91"/>
      <c r="T91"/>
      <c r="U91"/>
      <c r="V91"/>
      <c r="W91"/>
      <c r="X91"/>
      <c r="Y91"/>
      <c r="Z91"/>
    </row>
    <row r="92" spans="1:26" s="1" customFormat="1" ht="15.6" x14ac:dyDescent="0.3">
      <c r="A92" s="29" t="s">
        <v>95</v>
      </c>
      <c r="B92" s="6"/>
      <c r="C92" s="4"/>
      <c r="E92"/>
      <c r="F92"/>
      <c r="G92"/>
      <c r="H92"/>
      <c r="I92"/>
      <c r="J92"/>
      <c r="K92"/>
      <c r="L92"/>
      <c r="M92"/>
      <c r="N92"/>
      <c r="O92"/>
      <c r="P92"/>
      <c r="Q92"/>
      <c r="R92"/>
      <c r="S92"/>
      <c r="T92"/>
      <c r="U92"/>
      <c r="V92"/>
      <c r="W92"/>
      <c r="X92"/>
      <c r="Y92"/>
      <c r="Z92"/>
    </row>
    <row r="93" spans="1:26" s="1" customFormat="1" ht="31.2" x14ac:dyDescent="0.3">
      <c r="A93" s="28" t="s">
        <v>96</v>
      </c>
      <c r="B93" s="5"/>
      <c r="C93" s="3"/>
      <c r="E93"/>
      <c r="F93"/>
      <c r="G93"/>
      <c r="H93"/>
      <c r="I93"/>
      <c r="J93"/>
      <c r="K93"/>
      <c r="L93"/>
      <c r="M93"/>
      <c r="N93"/>
      <c r="O93"/>
      <c r="P93"/>
      <c r="Q93"/>
      <c r="R93"/>
      <c r="S93"/>
      <c r="T93"/>
      <c r="U93"/>
      <c r="V93"/>
      <c r="W93"/>
      <c r="X93"/>
      <c r="Y93"/>
      <c r="Z93"/>
    </row>
    <row r="94" spans="1:26" s="1" customFormat="1" ht="18.600000000000001" thickBot="1" x14ac:dyDescent="0.35">
      <c r="A94" s="31" t="s">
        <v>97</v>
      </c>
      <c r="B94" s="7">
        <f>IF(AND($B$91="✔",$B$92&lt;&gt;"✔",$B$93="✔"),1,COUNTIF($B$91:$B$93,"✔"))</f>
        <v>0</v>
      </c>
      <c r="C94" s="4"/>
      <c r="E94"/>
      <c r="F94"/>
      <c r="G94"/>
      <c r="H94"/>
      <c r="I94"/>
      <c r="J94"/>
      <c r="K94"/>
      <c r="L94"/>
      <c r="M94"/>
      <c r="N94"/>
      <c r="O94"/>
      <c r="P94"/>
      <c r="Q94"/>
      <c r="R94"/>
      <c r="S94"/>
      <c r="T94"/>
      <c r="U94"/>
      <c r="V94"/>
      <c r="W94"/>
      <c r="X94"/>
      <c r="Y94"/>
      <c r="Z94"/>
    </row>
    <row r="95" spans="1:26" s="1" customFormat="1" ht="18.600000000000001" thickBot="1" x14ac:dyDescent="0.35">
      <c r="A95" s="31" t="s">
        <v>586</v>
      </c>
      <c r="E95"/>
      <c r="F95"/>
      <c r="G95"/>
      <c r="H95"/>
      <c r="I95"/>
      <c r="J95"/>
      <c r="K95"/>
      <c r="L95"/>
      <c r="M95"/>
      <c r="N95"/>
      <c r="O95"/>
      <c r="P95"/>
      <c r="Q95"/>
      <c r="R95"/>
      <c r="S95"/>
      <c r="T95"/>
      <c r="U95"/>
      <c r="V95"/>
      <c r="W95"/>
      <c r="X95"/>
      <c r="Y95"/>
      <c r="Z95"/>
    </row>
    <row r="96" spans="1:26" s="1" customFormat="1" ht="18" x14ac:dyDescent="0.35">
      <c r="A96" s="32" t="s">
        <v>571</v>
      </c>
      <c r="B96" s="2" t="s">
        <v>1</v>
      </c>
      <c r="C96" s="2" t="s">
        <v>2</v>
      </c>
      <c r="E96"/>
      <c r="F96"/>
      <c r="G96"/>
      <c r="H96"/>
      <c r="I96"/>
      <c r="J96"/>
      <c r="K96"/>
      <c r="L96"/>
      <c r="M96"/>
      <c r="N96"/>
      <c r="O96"/>
      <c r="P96"/>
      <c r="Q96"/>
      <c r="R96"/>
      <c r="S96"/>
      <c r="T96"/>
      <c r="U96"/>
      <c r="V96"/>
      <c r="W96"/>
      <c r="X96"/>
      <c r="Y96"/>
      <c r="Z96"/>
    </row>
    <row r="97" spans="1:26" s="1" customFormat="1" ht="15.6" x14ac:dyDescent="0.3">
      <c r="A97" s="28" t="s">
        <v>99</v>
      </c>
      <c r="B97" s="5"/>
      <c r="C97" s="3"/>
      <c r="E97"/>
      <c r="F97"/>
      <c r="G97"/>
      <c r="H97"/>
      <c r="I97"/>
      <c r="J97"/>
      <c r="K97"/>
      <c r="L97"/>
      <c r="M97"/>
      <c r="N97"/>
      <c r="O97"/>
      <c r="P97"/>
      <c r="Q97"/>
      <c r="R97"/>
      <c r="S97"/>
      <c r="T97"/>
      <c r="U97"/>
      <c r="V97"/>
      <c r="W97"/>
      <c r="X97"/>
      <c r="Y97"/>
      <c r="Z97"/>
    </row>
    <row r="98" spans="1:26" s="1" customFormat="1" ht="15.6" x14ac:dyDescent="0.3">
      <c r="A98" s="29" t="s">
        <v>100</v>
      </c>
      <c r="B98" s="6"/>
      <c r="C98" s="4"/>
      <c r="E98"/>
      <c r="F98"/>
      <c r="G98"/>
      <c r="H98"/>
      <c r="I98"/>
      <c r="J98"/>
      <c r="K98"/>
      <c r="L98"/>
      <c r="M98"/>
      <c r="N98"/>
      <c r="O98"/>
      <c r="P98"/>
      <c r="Q98"/>
      <c r="R98"/>
      <c r="S98"/>
      <c r="T98"/>
      <c r="U98"/>
      <c r="V98"/>
      <c r="W98"/>
      <c r="X98"/>
      <c r="Y98"/>
      <c r="Z98"/>
    </row>
    <row r="99" spans="1:26" s="1" customFormat="1" ht="15.6" x14ac:dyDescent="0.3">
      <c r="A99" s="28" t="s">
        <v>101</v>
      </c>
      <c r="B99" s="5"/>
      <c r="C99" s="3"/>
      <c r="E99"/>
      <c r="F99"/>
      <c r="G99"/>
      <c r="H99"/>
      <c r="I99"/>
      <c r="J99"/>
      <c r="K99"/>
      <c r="L99"/>
      <c r="M99"/>
      <c r="N99"/>
      <c r="O99"/>
      <c r="P99"/>
      <c r="Q99"/>
      <c r="R99"/>
      <c r="S99"/>
      <c r="T99"/>
      <c r="U99"/>
      <c r="V99"/>
      <c r="W99"/>
      <c r="X99"/>
      <c r="Y99"/>
      <c r="Z99"/>
    </row>
    <row r="100" spans="1:26" s="1" customFormat="1" ht="15.6" x14ac:dyDescent="0.3">
      <c r="A100" s="29" t="s">
        <v>102</v>
      </c>
      <c r="B100" s="6"/>
      <c r="C100" s="4"/>
      <c r="E100"/>
      <c r="F100"/>
      <c r="G100"/>
      <c r="H100"/>
      <c r="I100"/>
      <c r="J100"/>
      <c r="K100"/>
      <c r="L100"/>
      <c r="M100"/>
      <c r="N100"/>
      <c r="O100"/>
      <c r="P100"/>
      <c r="Q100"/>
      <c r="R100"/>
      <c r="S100"/>
      <c r="T100"/>
      <c r="U100"/>
      <c r="V100"/>
      <c r="W100"/>
      <c r="X100"/>
      <c r="Y100"/>
      <c r="Z100"/>
    </row>
    <row r="101" spans="1:26" s="1" customFormat="1" ht="18.600000000000001" thickBot="1" x14ac:dyDescent="0.35">
      <c r="A101" s="31" t="s">
        <v>103</v>
      </c>
      <c r="B101" s="7">
        <f>IF(OR($B$100="X",$B$100=""),0,IF(AND($B$97="✔",$B$98="✔"),1,0))</f>
        <v>0</v>
      </c>
      <c r="E101"/>
      <c r="F101"/>
      <c r="G101"/>
      <c r="H101"/>
      <c r="I101"/>
      <c r="J101"/>
      <c r="K101"/>
      <c r="L101"/>
      <c r="M101"/>
      <c r="N101"/>
      <c r="O101"/>
      <c r="P101"/>
      <c r="Q101"/>
      <c r="R101"/>
      <c r="S101"/>
      <c r="T101"/>
      <c r="U101"/>
      <c r="V101"/>
      <c r="W101"/>
      <c r="X101"/>
      <c r="Y101"/>
      <c r="Z101"/>
    </row>
    <row r="102" spans="1:26" s="1" customFormat="1" ht="18.600000000000001" thickBot="1" x14ac:dyDescent="0.35">
      <c r="A102" s="31" t="s">
        <v>587</v>
      </c>
      <c r="E102"/>
      <c r="F102"/>
      <c r="G102"/>
      <c r="H102"/>
      <c r="I102"/>
      <c r="J102"/>
      <c r="K102"/>
      <c r="L102"/>
      <c r="M102"/>
      <c r="N102"/>
      <c r="O102"/>
      <c r="P102"/>
      <c r="Q102"/>
      <c r="R102"/>
      <c r="S102"/>
      <c r="T102"/>
      <c r="U102"/>
      <c r="V102"/>
      <c r="W102"/>
      <c r="X102"/>
      <c r="Y102"/>
      <c r="Z102"/>
    </row>
    <row r="103" spans="1:26" s="1" customFormat="1" ht="18" x14ac:dyDescent="0.35">
      <c r="A103" s="32" t="s">
        <v>572</v>
      </c>
      <c r="B103" s="2" t="s">
        <v>1</v>
      </c>
      <c r="C103" s="2" t="s">
        <v>2</v>
      </c>
      <c r="E103"/>
      <c r="F103"/>
      <c r="G103"/>
      <c r="H103"/>
      <c r="I103"/>
      <c r="J103"/>
      <c r="K103"/>
      <c r="L103"/>
      <c r="M103"/>
      <c r="N103"/>
      <c r="O103"/>
      <c r="P103"/>
      <c r="Q103"/>
      <c r="R103"/>
      <c r="S103"/>
      <c r="T103"/>
      <c r="U103"/>
      <c r="V103"/>
      <c r="W103"/>
      <c r="X103"/>
      <c r="Y103"/>
      <c r="Z103"/>
    </row>
    <row r="104" spans="1:26" s="1" customFormat="1" ht="31.2" x14ac:dyDescent="0.3">
      <c r="A104" s="28" t="s">
        <v>105</v>
      </c>
      <c r="B104" s="5"/>
      <c r="C104" s="3"/>
      <c r="E104"/>
      <c r="F104"/>
      <c r="G104"/>
      <c r="H104"/>
      <c r="I104"/>
      <c r="J104"/>
      <c r="K104"/>
      <c r="L104"/>
      <c r="M104"/>
      <c r="N104"/>
      <c r="O104"/>
      <c r="P104"/>
      <c r="Q104"/>
      <c r="R104"/>
      <c r="S104"/>
      <c r="T104"/>
      <c r="U104"/>
      <c r="V104"/>
      <c r="W104"/>
      <c r="X104"/>
      <c r="Y104"/>
      <c r="Z104"/>
    </row>
    <row r="105" spans="1:26" s="1" customFormat="1" ht="15.6" x14ac:dyDescent="0.3">
      <c r="A105" s="29" t="s">
        <v>106</v>
      </c>
      <c r="B105" s="6"/>
      <c r="C105" s="4"/>
      <c r="E105"/>
      <c r="F105"/>
      <c r="G105"/>
      <c r="H105"/>
      <c r="I105"/>
      <c r="J105"/>
      <c r="K105"/>
      <c r="L105"/>
      <c r="M105"/>
      <c r="N105"/>
      <c r="O105"/>
      <c r="P105"/>
      <c r="Q105"/>
      <c r="R105"/>
      <c r="S105"/>
      <c r="T105"/>
      <c r="U105"/>
      <c r="V105"/>
      <c r="W105"/>
      <c r="X105"/>
      <c r="Y105"/>
      <c r="Z105"/>
    </row>
    <row r="106" spans="1:26" s="1" customFormat="1" ht="31.2" x14ac:dyDescent="0.3">
      <c r="A106" s="28" t="s">
        <v>107</v>
      </c>
      <c r="B106" s="5"/>
      <c r="C106" s="3"/>
      <c r="E106"/>
      <c r="F106"/>
      <c r="G106"/>
      <c r="H106"/>
      <c r="I106"/>
      <c r="J106"/>
      <c r="K106"/>
      <c r="L106"/>
      <c r="M106"/>
      <c r="N106"/>
      <c r="O106"/>
      <c r="P106"/>
      <c r="Q106"/>
      <c r="R106"/>
      <c r="S106"/>
      <c r="T106"/>
      <c r="U106"/>
      <c r="V106"/>
      <c r="W106"/>
      <c r="X106"/>
      <c r="Y106"/>
      <c r="Z106"/>
    </row>
    <row r="107" spans="1:26" s="1" customFormat="1" ht="15.6" x14ac:dyDescent="0.3">
      <c r="A107" s="29" t="s">
        <v>108</v>
      </c>
      <c r="B107" s="6"/>
      <c r="C107" s="4"/>
      <c r="E107"/>
      <c r="F107"/>
      <c r="G107"/>
      <c r="H107"/>
      <c r="I107"/>
      <c r="J107"/>
      <c r="K107"/>
      <c r="L107"/>
      <c r="M107"/>
      <c r="N107"/>
      <c r="O107"/>
      <c r="P107"/>
      <c r="Q107"/>
      <c r="R107"/>
      <c r="S107"/>
      <c r="T107"/>
      <c r="U107"/>
      <c r="V107"/>
      <c r="W107"/>
      <c r="X107"/>
      <c r="Y107"/>
      <c r="Z107"/>
    </row>
    <row r="108" spans="1:26" s="1" customFormat="1" ht="15.6" x14ac:dyDescent="0.3">
      <c r="A108" s="28" t="s">
        <v>109</v>
      </c>
      <c r="B108" s="5"/>
      <c r="C108" s="3"/>
      <c r="E108"/>
      <c r="F108"/>
      <c r="G108"/>
      <c r="H108"/>
      <c r="I108"/>
      <c r="J108"/>
      <c r="K108"/>
      <c r="L108"/>
      <c r="M108"/>
      <c r="N108"/>
      <c r="O108"/>
      <c r="P108"/>
      <c r="Q108"/>
      <c r="R108"/>
      <c r="S108"/>
      <c r="T108"/>
      <c r="U108"/>
      <c r="V108"/>
      <c r="W108"/>
      <c r="X108"/>
      <c r="Y108"/>
      <c r="Z108"/>
    </row>
    <row r="109" spans="1:26" s="1" customFormat="1" ht="18.600000000000001" thickBot="1" x14ac:dyDescent="0.35">
      <c r="A109" s="31" t="s">
        <v>110</v>
      </c>
      <c r="B109" s="7">
        <f>IF(OR($B$104="",$B$104="X",$B$108="",$B$108="X"),0,IF(AND($B$104="✔✔",$B$105="✔✔",$B$106="✔✔",$B$107="✔"),5,IF(AND($B$104="✔✔",$B$110&gt;=3),4,IF(AND($B$104="✔✔",$B$110&gt;=2),3,IF(AND($B$104="✔",$B$110&gt;=3.5),3,IF(AND($B$104="✔✔",$B$110&gt;=1.5),2,IF(AND($B$104="✔",$B$110&gt;=2),2,1)))))))</f>
        <v>0</v>
      </c>
      <c r="E109"/>
      <c r="F109"/>
      <c r="G109"/>
      <c r="H109"/>
      <c r="I109"/>
      <c r="J109"/>
      <c r="K109"/>
      <c r="L109"/>
      <c r="M109"/>
      <c r="N109"/>
      <c r="O109"/>
      <c r="P109"/>
      <c r="Q109"/>
      <c r="R109"/>
      <c r="S109"/>
      <c r="T109"/>
      <c r="U109"/>
      <c r="V109"/>
      <c r="W109"/>
      <c r="X109"/>
      <c r="Y109"/>
      <c r="Z109"/>
    </row>
    <row r="110" spans="1:26" s="1" customFormat="1" ht="18.600000000000001" thickBot="1" x14ac:dyDescent="0.35">
      <c r="A110" s="31" t="s">
        <v>588</v>
      </c>
      <c r="B110" s="7">
        <f>COUNTIF($B$104:$B$107,"✔✔")+COUNTIF($B$118,"✔")+(COUNTIF($B$104:$B$107,"✔")/2)</f>
        <v>0</v>
      </c>
      <c r="E110"/>
      <c r="F110"/>
      <c r="G110"/>
      <c r="H110"/>
      <c r="I110"/>
      <c r="J110"/>
      <c r="K110"/>
      <c r="L110"/>
      <c r="M110"/>
      <c r="N110"/>
      <c r="O110"/>
      <c r="P110"/>
      <c r="Q110"/>
      <c r="R110"/>
      <c r="S110"/>
      <c r="T110"/>
      <c r="U110"/>
      <c r="V110"/>
      <c r="W110"/>
      <c r="X110"/>
      <c r="Y110"/>
      <c r="Z110"/>
    </row>
    <row r="111" spans="1:26" s="1" customFormat="1" ht="18.600000000000001" thickBot="1" x14ac:dyDescent="0.35">
      <c r="A111" s="31" t="s">
        <v>111</v>
      </c>
      <c r="B111" s="7"/>
    </row>
    <row r="112" spans="1:26" s="1" customFormat="1" ht="18.600000000000001" thickBot="1" x14ac:dyDescent="0.35">
      <c r="A112" s="31" t="s">
        <v>112</v>
      </c>
      <c r="B112" s="7">
        <f>$B$14+$B$23+$B$35+$B$47+$B$52+$B$59+$B$66+$B$73+$B$80+$B$88+$B$94+$B$101++$B$109</f>
        <v>0</v>
      </c>
    </row>
    <row r="113" spans="1:2" s="1" customFormat="1" ht="18.600000000000001" thickBot="1" x14ac:dyDescent="0.35">
      <c r="A113" s="31" t="s">
        <v>113</v>
      </c>
      <c r="B113" s="26">
        <f>$B$112/40</f>
        <v>0</v>
      </c>
    </row>
    <row r="114" spans="1:2" s="1" customFormat="1" ht="18.600000000000001" thickBot="1" x14ac:dyDescent="0.35">
      <c r="A114" s="31" t="str" cm="1">
        <f t="array" ref="A114">IF(OR(B4:B13="",B17:B22="",B26:B34="",B38:B46="",B50:B51="",B55:B58="",B62:B65="",B69:B72="",B76:B79="",B83:B87="",B91:B93="",B97:B100="",B104:B108="",'Review Information'!B4:B8="",'Review Information'!B10:B16=""),"This BSPARI is not complete.","This BSPARI is complete.")</f>
        <v>This BSPARI is not complete.</v>
      </c>
    </row>
    <row r="115" spans="1:2" s="1" customFormat="1" ht="18.600000000000001" thickBot="1" x14ac:dyDescent="0.35">
      <c r="A115" s="31" t="s">
        <v>114</v>
      </c>
    </row>
    <row r="116" spans="1:2" ht="15" hidden="1" thickTop="1" x14ac:dyDescent="0.3"/>
    <row r="117" spans="1:2" x14ac:dyDescent="0.3"/>
    <row r="118" spans="1:2" x14ac:dyDescent="0.3"/>
    <row r="119" spans="1:2" x14ac:dyDescent="0.3"/>
    <row r="120" spans="1:2" x14ac:dyDescent="0.3"/>
    <row r="121" spans="1:2" x14ac:dyDescent="0.3"/>
    <row r="122" spans="1:2" x14ac:dyDescent="0.3"/>
    <row r="123" spans="1:2" x14ac:dyDescent="0.3"/>
    <row r="124" spans="1:2" x14ac:dyDescent="0.3"/>
    <row r="125" spans="1:2" x14ac:dyDescent="0.3"/>
    <row r="126" spans="1:2" x14ac:dyDescent="0.3"/>
    <row r="127" spans="1:2" x14ac:dyDescent="0.3"/>
    <row r="128" spans="1:2"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sheetData>
  <dataValidations count="8">
    <dataValidation type="list" allowBlank="1" showInputMessage="1" showErrorMessage="1" sqref="B100 B86:B87 B108" xr:uid="{14837E82-0FB5-45B0-A680-EA92871EF020}">
      <formula1>"X,✔,N/A"</formula1>
    </dataValidation>
    <dataValidation type="list" allowBlank="1" showInputMessage="1" showErrorMessage="1" sqref="B83:B85 B76:B79 B69:B72 B62:B65 B55:B58 B50:B51 B38:B46 B26:B34 B17:B22 B4:B13 B91:B93 B97:B99 B107" xr:uid="{F7A885D4-38EB-4B49-B935-AF3728378E5B}">
      <formula1>"X,✔"</formula1>
    </dataValidation>
    <dataValidation type="list" allowBlank="1" showInputMessage="1" showErrorMessage="1" sqref="B104:B106" xr:uid="{D7D3B332-356B-4A8C-A944-15E7AF5BB067}">
      <formula1>"X,✔,✔✔"</formula1>
    </dataValidation>
    <dataValidation allowBlank="1" showInputMessage="1" showErrorMessage="1" prompt="Reviewer Notes" sqref="C4:C13 C17:C22 C26:C34 C38:C46 C50:C51 C55:C58 C62:C65 C69:C72 C76:C79 C83:C87 C91:C94 C97:C100 C104:C108" xr:uid="{3C7252C3-09C4-41B0-BA7F-B66B7319DC65}"/>
    <dataValidation allowBlank="1" showInputMessage="1" showErrorMessage="1" prompt="The formula in this cell is part of calculating the adherence review score." sqref="B110 B109 B101 B94 B88 B80 B73 B66 B59 B52 B47 B35 B23" xr:uid="{CF98F312-D930-4449-8960-8D31469ECBDC}"/>
    <dataValidation allowBlank="1" showInputMessage="1" showErrorMessage="1" prompt="The formula in this cell is part of calculating the adherence review score._x000a_The cell shows the total points out of 40 possible points._x000a_" sqref="B112" xr:uid="{D97C3CA5-A0B2-495C-B936-5BA9483C0664}"/>
    <dataValidation allowBlank="1" showInputMessage="1" showErrorMessage="1" prompt="The formula in this cell is part of calculating the adherence review score._x000a_The cell shows the percentage score based on the total points. _x000a_" sqref="B113" xr:uid="{E53B85B9-D89A-44A5-B0BD-C6BCBF231AC3}"/>
    <dataValidation type="custom" allowBlank="1" showInputMessage="1" showErrorMessage="1" prompt="The formula in this cell is part of calculating the adherence review score." sqref="B14" xr:uid="{865A32B6-3A35-4E71-B218-DB90506B737A}">
      <formula1>ISBLANK($B$14)</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CD5FE-B244-4EB7-993E-2E7D320522DD}">
  <dimension ref="A1:Q295"/>
  <sheetViews>
    <sheetView zoomScaleNormal="100" workbookViewId="0"/>
  </sheetViews>
  <sheetFormatPr defaultColWidth="0" defaultRowHeight="14.4" zeroHeight="1" x14ac:dyDescent="0.3"/>
  <cols>
    <col min="1" max="1" width="89.33203125" style="13" customWidth="1"/>
    <col min="2" max="2" width="84.6640625" style="13" customWidth="1"/>
    <col min="3" max="3" width="28.33203125" style="13" bestFit="1" customWidth="1"/>
    <col min="4" max="14" width="84.6640625" style="13" hidden="1" customWidth="1"/>
    <col min="15" max="15" width="5" style="13" hidden="1" customWidth="1"/>
    <col min="16" max="16" width="4.6640625" style="13" hidden="1" customWidth="1"/>
    <col min="17" max="16384" width="84.6640625" style="13" hidden="1"/>
  </cols>
  <sheetData>
    <row r="1" spans="1:17" s="15" customFormat="1" ht="24" thickBot="1" x14ac:dyDescent="0.35">
      <c r="A1" s="14" t="s">
        <v>115</v>
      </c>
      <c r="C1" s="13"/>
      <c r="D1" s="13"/>
      <c r="E1" s="13"/>
      <c r="F1" s="13"/>
      <c r="G1" s="13"/>
      <c r="H1" s="13"/>
      <c r="I1" s="13"/>
      <c r="P1"/>
    </row>
    <row r="2" spans="1:17" s="15" customFormat="1" ht="19.2" thickTop="1" thickBot="1" x14ac:dyDescent="0.35">
      <c r="A2" s="16" t="s">
        <v>579</v>
      </c>
      <c r="C2" s="13"/>
      <c r="D2" s="13"/>
      <c r="E2" s="13"/>
      <c r="F2" s="13"/>
      <c r="G2" s="13"/>
      <c r="H2" s="13"/>
      <c r="I2" s="13"/>
      <c r="P2"/>
    </row>
    <row r="3" spans="1:17" s="15" customFormat="1" ht="18.600000000000001" thickBot="1" x14ac:dyDescent="0.35">
      <c r="A3" s="16" t="s">
        <v>116</v>
      </c>
      <c r="B3" s="16" t="s">
        <v>590</v>
      </c>
      <c r="C3" s="13"/>
      <c r="D3" s="13"/>
      <c r="E3" s="13"/>
      <c r="F3" s="13"/>
      <c r="G3" s="13"/>
      <c r="H3" s="13"/>
      <c r="I3" s="13"/>
      <c r="P3"/>
    </row>
    <row r="4" spans="1:17" s="15" customFormat="1" ht="18" x14ac:dyDescent="0.3">
      <c r="A4" s="17" t="s">
        <v>16</v>
      </c>
      <c r="B4" s="18" t="s">
        <v>117</v>
      </c>
      <c r="C4" s="18" t="s">
        <v>118</v>
      </c>
      <c r="D4" s="13"/>
      <c r="E4" s="13"/>
      <c r="F4" s="13"/>
      <c r="G4" s="13"/>
      <c r="H4" s="13"/>
      <c r="I4" s="13"/>
      <c r="P4"/>
    </row>
    <row r="5" spans="1:17" s="15" customFormat="1" ht="31.2" x14ac:dyDescent="0.3">
      <c r="A5" s="19" t="s">
        <v>119</v>
      </c>
      <c r="B5" s="20" t="s">
        <v>120</v>
      </c>
      <c r="C5" s="19" t="str">
        <f>IF('Adherence Review'!$B$4="","Not Scored",IF('Adherence Review'!$B$4="X","X","✔"))</f>
        <v>Not Scored</v>
      </c>
      <c r="D5" s="13"/>
      <c r="E5" s="13"/>
      <c r="F5" s="13"/>
      <c r="G5" s="13"/>
      <c r="H5" s="13"/>
      <c r="I5" s="13"/>
      <c r="O5" s="24"/>
      <c r="P5">
        <v>21</v>
      </c>
      <c r="Q5" s="15" t="str">
        <f>IF('Adherence Review'!$B$4="","Not Scored",IF('Adherence Review'!$B$4="X","X","✔"))</f>
        <v>Not Scored</v>
      </c>
    </row>
    <row r="6" spans="1:17" s="15" customFormat="1" ht="15.6" x14ac:dyDescent="0.3">
      <c r="A6" s="21" t="s">
        <v>121</v>
      </c>
      <c r="B6" s="22" t="s">
        <v>122</v>
      </c>
      <c r="C6" s="21" t="str">
        <f>IF('Adherence Review'!$B$4="","Not Scored",IF('Adherence Review'!$B$4="X","X","✔"))</f>
        <v>Not Scored</v>
      </c>
      <c r="D6" s="13"/>
      <c r="E6" s="13"/>
      <c r="F6" s="13"/>
      <c r="G6" s="13"/>
      <c r="H6" s="13"/>
      <c r="I6" s="13"/>
      <c r="O6" s="24"/>
      <c r="P6"/>
      <c r="Q6" s="15" t="str">
        <f>IF('Adherence Review'!$B$4="","Not Scored",IF('Adherence Review'!$B$4="X","X","✔"))</f>
        <v>Not Scored</v>
      </c>
    </row>
    <row r="7" spans="1:17" s="15" customFormat="1" ht="31.2" x14ac:dyDescent="0.3">
      <c r="A7" s="19" t="s">
        <v>123</v>
      </c>
      <c r="B7" s="20" t="s">
        <v>120</v>
      </c>
      <c r="C7" s="19" t="str">
        <f>IF('Adherence Review'!$B$5="","Not Scored",IF('Adherence Review'!$B$5="X","X","✔"))</f>
        <v>Not Scored</v>
      </c>
      <c r="D7" s="13"/>
      <c r="E7" s="13"/>
      <c r="F7" s="13"/>
      <c r="G7" s="13"/>
      <c r="H7" s="13"/>
      <c r="I7" s="13"/>
      <c r="O7" s="24"/>
      <c r="P7">
        <v>22</v>
      </c>
      <c r="Q7" s="15" t="str">
        <f>IF('Adherence Review'!$B$5="","Not Scored",IF('Adherence Review'!$B$5="X","X","✔"))</f>
        <v>Not Scored</v>
      </c>
    </row>
    <row r="8" spans="1:17" s="15" customFormat="1" ht="15.6" x14ac:dyDescent="0.3">
      <c r="A8" s="21" t="s">
        <v>124</v>
      </c>
      <c r="B8" s="22" t="s">
        <v>122</v>
      </c>
      <c r="C8" s="21" t="str">
        <f>IF('Adherence Review'!$B$5="","Not Scored",IF('Adherence Review'!$B$5="X","X","✔"))</f>
        <v>Not Scored</v>
      </c>
      <c r="D8" s="13"/>
      <c r="E8" s="13"/>
      <c r="F8" s="13"/>
      <c r="G8" s="13"/>
      <c r="H8" s="13"/>
      <c r="I8" s="13"/>
      <c r="O8" s="24"/>
      <c r="P8"/>
      <c r="Q8" s="15" t="str">
        <f>IF('Adherence Review'!$B$5="","Not Scored",IF('Adherence Review'!$B$5="X","X","✔"))</f>
        <v>Not Scored</v>
      </c>
    </row>
    <row r="9" spans="1:17" s="15" customFormat="1" ht="31.2" x14ac:dyDescent="0.3">
      <c r="A9" s="19" t="s">
        <v>125</v>
      </c>
      <c r="B9" s="20" t="s">
        <v>126</v>
      </c>
      <c r="C9" s="19" t="str">
        <f>IF('Adherence Review'!$B$6="","Not Scored",IF('Adherence Review'!$B$6="X","X","✔"))</f>
        <v>Not Scored</v>
      </c>
      <c r="D9" s="13"/>
      <c r="E9" s="13"/>
      <c r="F9" s="13"/>
      <c r="G9" s="13"/>
      <c r="H9" s="13"/>
      <c r="I9" s="13"/>
      <c r="O9" s="24"/>
      <c r="P9">
        <v>23</v>
      </c>
      <c r="Q9" s="15" t="str">
        <f>IF('Adherence Review'!$B$6="","Not Scored",IF('Adherence Review'!$B$6="X","X","✔"))</f>
        <v>Not Scored</v>
      </c>
    </row>
    <row r="10" spans="1:17" s="15" customFormat="1" ht="15.6" x14ac:dyDescent="0.3">
      <c r="A10" s="21" t="s">
        <v>127</v>
      </c>
      <c r="B10" s="22" t="s">
        <v>122</v>
      </c>
      <c r="C10" s="21" t="str">
        <f>IF('Adherence Review'!$B$6="","Not Scored",IF('Adherence Review'!$B$6="X","X","✔"))</f>
        <v>Not Scored</v>
      </c>
      <c r="D10" s="13"/>
      <c r="E10" s="13"/>
      <c r="F10" s="13"/>
      <c r="G10" s="13"/>
      <c r="H10" s="13"/>
      <c r="I10" s="13"/>
      <c r="O10" s="24"/>
      <c r="P10"/>
      <c r="Q10" s="15" t="str">
        <f>IF('Adherence Review'!$B$6="","Not Scored",IF('Adherence Review'!$B$6="X","X","✔"))</f>
        <v>Not Scored</v>
      </c>
    </row>
    <row r="11" spans="1:17" s="15" customFormat="1" ht="15.6" x14ac:dyDescent="0.3">
      <c r="A11" s="19" t="s">
        <v>128</v>
      </c>
      <c r="B11" s="20" t="s">
        <v>122</v>
      </c>
      <c r="C11" s="19" t="str">
        <f>IF('Adherence Review'!$B$7="","Not Scored",IF('Adherence Review'!$B$7="X","X","✔"))</f>
        <v>Not Scored</v>
      </c>
      <c r="D11" s="13"/>
      <c r="E11" s="13"/>
      <c r="F11" s="13"/>
      <c r="G11" s="13"/>
      <c r="H11" s="13"/>
      <c r="I11" s="13"/>
      <c r="O11" s="24"/>
      <c r="P11">
        <v>24</v>
      </c>
      <c r="Q11" s="15" t="str">
        <f>IF('Adherence Review'!$B$7="","Not Scored",IF('Adherence Review'!$B$7="X","X","✔"))</f>
        <v>Not Scored</v>
      </c>
    </row>
    <row r="12" spans="1:17" s="15" customFormat="1" ht="31.2" x14ac:dyDescent="0.3">
      <c r="A12" s="21" t="s">
        <v>129</v>
      </c>
      <c r="B12" s="22" t="s">
        <v>122</v>
      </c>
      <c r="C12" s="21" t="str">
        <f>IF('Adherence Review'!$B$8="","Not Scored",IF('Adherence Review'!$B$8="X","X","✔"))</f>
        <v>Not Scored</v>
      </c>
      <c r="D12" s="13"/>
      <c r="E12" s="13"/>
      <c r="F12" s="13"/>
      <c r="G12" s="13"/>
      <c r="H12" s="13"/>
      <c r="I12" s="13"/>
      <c r="O12" s="24"/>
      <c r="P12">
        <v>25</v>
      </c>
      <c r="Q12" s="15" t="str">
        <f>IF('Adherence Review'!$B$8="","Not Scored",IF('Adherence Review'!$B$8="X","X","✔"))</f>
        <v>Not Scored</v>
      </c>
    </row>
    <row r="13" spans="1:17" s="15" customFormat="1" ht="15.6" x14ac:dyDescent="0.3">
      <c r="A13" s="19" t="s">
        <v>130</v>
      </c>
      <c r="B13" s="20" t="s">
        <v>122</v>
      </c>
      <c r="C13" s="19" t="str">
        <f>IF('Adherence Review'!$B$9="","Not Scored",IF('Adherence Review'!$B$9="X","X","✔"))</f>
        <v>Not Scored</v>
      </c>
      <c r="D13" s="13"/>
      <c r="E13" s="13"/>
      <c r="F13" s="13"/>
      <c r="G13" s="13"/>
      <c r="H13" s="13"/>
      <c r="I13" s="13"/>
      <c r="O13" s="24"/>
      <c r="P13">
        <v>26</v>
      </c>
      <c r="Q13" s="15" t="str">
        <f>IF('Adherence Review'!$B$9="","Not Scored",IF('Adherence Review'!$B$9="X","X","✔"))</f>
        <v>Not Scored</v>
      </c>
    </row>
    <row r="14" spans="1:17" s="15" customFormat="1" ht="31.2" x14ac:dyDescent="0.3">
      <c r="A14" s="21" t="s">
        <v>131</v>
      </c>
      <c r="B14" s="22" t="s">
        <v>132</v>
      </c>
      <c r="C14" s="21" t="str">
        <f>IF('Adherence Review'!$B$10="","Not Scored",IF('Adherence Review'!$B$10="X","X","✔"))</f>
        <v>Not Scored</v>
      </c>
      <c r="D14" s="13"/>
      <c r="E14" s="13"/>
      <c r="F14" s="13"/>
      <c r="G14" s="13"/>
      <c r="H14" s="13"/>
      <c r="I14" s="13"/>
      <c r="O14" s="24"/>
      <c r="P14">
        <v>27</v>
      </c>
      <c r="Q14" s="15" t="str">
        <f>IF('Adherence Review'!$B$10="","Not Scored",IF('Adherence Review'!$B$10="X","X","✔"))</f>
        <v>Not Scored</v>
      </c>
    </row>
    <row r="15" spans="1:17" s="15" customFormat="1" ht="15.6" x14ac:dyDescent="0.3">
      <c r="A15" s="19" t="s">
        <v>133</v>
      </c>
      <c r="B15" s="20" t="s">
        <v>122</v>
      </c>
      <c r="C15" s="19" t="str">
        <f>IF('Adherence Review'!$B$10="","Not Scored",IF('Adherence Review'!$B$10="X","X","✔"))</f>
        <v>Not Scored</v>
      </c>
      <c r="D15" s="13"/>
      <c r="E15" s="13"/>
      <c r="F15" s="13"/>
      <c r="G15" s="13"/>
      <c r="H15" s="13"/>
      <c r="I15" s="13"/>
      <c r="O15" s="24"/>
      <c r="P15"/>
      <c r="Q15" s="15" t="str">
        <f>IF('Adherence Review'!$B$10="","Not Scored",IF('Adherence Review'!$B$10="X","X","✔"))</f>
        <v>Not Scored</v>
      </c>
    </row>
    <row r="16" spans="1:17" s="15" customFormat="1" ht="15.6" x14ac:dyDescent="0.3">
      <c r="A16" s="21" t="s">
        <v>134</v>
      </c>
      <c r="B16" s="22" t="s">
        <v>122</v>
      </c>
      <c r="C16" s="21" t="str">
        <f>IF('Adherence Review'!$B$11="","Not Scored",IF('Adherence Review'!$B$11="X","X","✔"))</f>
        <v>Not Scored</v>
      </c>
      <c r="D16" s="13"/>
      <c r="E16" s="13"/>
      <c r="F16" s="13"/>
      <c r="G16" s="13"/>
      <c r="H16" s="13"/>
      <c r="I16" s="13"/>
      <c r="O16" s="24"/>
      <c r="P16">
        <v>28</v>
      </c>
      <c r="Q16" s="15" t="str">
        <f>IF('Adherence Review'!$B$11="","Not Scored",IF('Adherence Review'!$B$11="X","X","✔"))</f>
        <v>Not Scored</v>
      </c>
    </row>
    <row r="17" spans="1:17" s="15" customFormat="1" ht="15.6" x14ac:dyDescent="0.3">
      <c r="A17" s="19" t="s">
        <v>135</v>
      </c>
      <c r="B17" s="20" t="s">
        <v>122</v>
      </c>
      <c r="C17" s="19" t="str">
        <f>IF('Adherence Review'!$B$12="","Not Scored",IF('Adherence Review'!$B$12="X","X","✔"))</f>
        <v>Not Scored</v>
      </c>
      <c r="D17" s="13"/>
      <c r="E17" s="13"/>
      <c r="F17" s="13"/>
      <c r="G17" s="13"/>
      <c r="H17" s="13"/>
      <c r="I17" s="13"/>
      <c r="O17" s="24"/>
      <c r="P17">
        <v>29</v>
      </c>
      <c r="Q17" s="15" t="str">
        <f>IF('Adherence Review'!$B$12="","Not Scored",IF('Adherence Review'!$B$12="X","X","✔"))</f>
        <v>Not Scored</v>
      </c>
    </row>
    <row r="18" spans="1:17" s="15" customFormat="1" ht="15.6" x14ac:dyDescent="0.3">
      <c r="A18" s="21" t="s">
        <v>136</v>
      </c>
      <c r="B18" s="22" t="s">
        <v>122</v>
      </c>
      <c r="C18" s="21" t="str">
        <f>IF('Adherence Review'!$B$13="","Not Scored",IF('Adherence Review'!$B$13="X","X","✔"))</f>
        <v>Not Scored</v>
      </c>
      <c r="D18" s="13"/>
      <c r="E18" s="13"/>
      <c r="F18" s="13"/>
      <c r="G18" s="13"/>
      <c r="H18" s="13"/>
      <c r="I18" s="13"/>
      <c r="O18" s="24"/>
      <c r="P18">
        <v>30</v>
      </c>
      <c r="Q18" s="15" t="str">
        <f>IF('Adherence Review'!$B$13="","Not Scored",IF('Adherence Review'!$B$13="X","X","✔"))</f>
        <v>Not Scored</v>
      </c>
    </row>
    <row r="19" spans="1:17" s="15" customFormat="1" ht="18" x14ac:dyDescent="0.3">
      <c r="A19" s="17" t="s">
        <v>137</v>
      </c>
      <c r="B19" s="18" t="s">
        <v>117</v>
      </c>
      <c r="C19" s="18" t="s">
        <v>118</v>
      </c>
      <c r="D19" s="13"/>
      <c r="E19" s="13"/>
      <c r="F19" s="13"/>
      <c r="G19" s="13"/>
      <c r="H19" s="13"/>
      <c r="I19" s="13"/>
      <c r="O19" s="24"/>
      <c r="P19"/>
    </row>
    <row r="20" spans="1:17" s="15" customFormat="1" ht="15.6" x14ac:dyDescent="0.3">
      <c r="A20" s="19" t="s">
        <v>138</v>
      </c>
      <c r="B20" s="20" t="s">
        <v>122</v>
      </c>
      <c r="C20" s="19" t="str">
        <f>IF('Adherence Review'!$B$17="","Not Scored",IF('Adherence Review'!$B$17="X","X","✔"))</f>
        <v>Not Scored</v>
      </c>
      <c r="D20" s="13"/>
      <c r="E20" s="13"/>
      <c r="F20" s="13"/>
      <c r="G20" s="13"/>
      <c r="H20" s="13"/>
      <c r="I20" s="13"/>
      <c r="O20" s="24"/>
      <c r="P20">
        <v>36</v>
      </c>
      <c r="Q20" s="15" t="str">
        <f>IF('Adherence Review'!$B$17="","Not Scored",IF('Adherence Review'!$B$17="X","X","✔"))</f>
        <v>Not Scored</v>
      </c>
    </row>
    <row r="21" spans="1:17" s="15" customFormat="1" ht="15.6" x14ac:dyDescent="0.3">
      <c r="A21" s="21" t="s">
        <v>139</v>
      </c>
      <c r="B21" s="22" t="s">
        <v>140</v>
      </c>
      <c r="C21" s="21" t="str">
        <f>IF('Adherence Review'!$B$18="","Not Scored",IF('Adherence Review'!$B$18="X","X","✔"))</f>
        <v>Not Scored</v>
      </c>
      <c r="D21" s="13"/>
      <c r="E21" s="13"/>
      <c r="F21" s="13"/>
      <c r="G21" s="13"/>
      <c r="H21" s="13"/>
      <c r="I21" s="13"/>
      <c r="O21" s="24"/>
      <c r="P21">
        <v>37</v>
      </c>
      <c r="Q21" s="15" t="str">
        <f>IF('Adherence Review'!$B$18="","Not Scored",IF('Adherence Review'!$B$18="X","X","✔"))</f>
        <v>Not Scored</v>
      </c>
    </row>
    <row r="22" spans="1:17" s="15" customFormat="1" ht="15.6" x14ac:dyDescent="0.3">
      <c r="A22" s="19" t="s">
        <v>141</v>
      </c>
      <c r="B22" s="20" t="s">
        <v>122</v>
      </c>
      <c r="C22" s="19" t="str">
        <f>IF('Adherence Review'!$B$18="","Not Scored",IF('Adherence Review'!$B$18="X","X","✔"))</f>
        <v>Not Scored</v>
      </c>
      <c r="D22" s="13"/>
      <c r="E22" s="13"/>
      <c r="F22" s="13"/>
      <c r="G22" s="13"/>
      <c r="H22" s="13"/>
      <c r="I22" s="13"/>
      <c r="O22" s="24"/>
      <c r="P22"/>
      <c r="Q22" s="15" t="str">
        <f>IF('Adherence Review'!$B$18="","Not Scored",IF('Adherence Review'!$B$18="X","X","✔"))</f>
        <v>Not Scored</v>
      </c>
    </row>
    <row r="23" spans="1:17" s="15" customFormat="1" ht="15.6" x14ac:dyDescent="0.3">
      <c r="A23" s="21" t="s">
        <v>142</v>
      </c>
      <c r="B23" s="22" t="s">
        <v>122</v>
      </c>
      <c r="C23" s="21" t="str">
        <f>IF('Adherence Review'!$B$19="","Not Scored",IF('Adherence Review'!$B$19="X","X","✔"))</f>
        <v>Not Scored</v>
      </c>
      <c r="D23" s="13"/>
      <c r="E23" s="13"/>
      <c r="F23" s="13"/>
      <c r="G23" s="13"/>
      <c r="H23" s="13"/>
      <c r="I23" s="13"/>
      <c r="O23" s="24"/>
      <c r="P23">
        <v>38</v>
      </c>
      <c r="Q23" s="15" t="str">
        <f>IF('Adherence Review'!$B$19="","Not Scored",IF('Adherence Review'!$B$19="X","X","✔"))</f>
        <v>Not Scored</v>
      </c>
    </row>
    <row r="24" spans="1:17" s="15" customFormat="1" ht="15.6" x14ac:dyDescent="0.3">
      <c r="A24" s="19" t="s">
        <v>143</v>
      </c>
      <c r="B24" s="20" t="s">
        <v>144</v>
      </c>
      <c r="C24" s="19" t="str">
        <f>IF('Adherence Review'!$B$20="","Not Scored",IF('Adherence Review'!$B$20="X","X","✔"))</f>
        <v>Not Scored</v>
      </c>
      <c r="D24" s="13"/>
      <c r="E24" s="13"/>
      <c r="F24" s="13"/>
      <c r="G24" s="13"/>
      <c r="H24" s="13"/>
      <c r="I24" s="13"/>
      <c r="O24" s="24"/>
      <c r="P24">
        <v>39</v>
      </c>
      <c r="Q24" s="15" t="str">
        <f>IF('Adherence Review'!$B$20="","Not Scored",IF('Adherence Review'!$B$20="X","X","✔"))</f>
        <v>Not Scored</v>
      </c>
    </row>
    <row r="25" spans="1:17" s="15" customFormat="1" ht="31.2" x14ac:dyDescent="0.3">
      <c r="A25" s="21" t="s">
        <v>145</v>
      </c>
      <c r="B25" s="22" t="s">
        <v>120</v>
      </c>
      <c r="C25" s="21" t="str">
        <f>IF('Adherence Review'!$B$20="","Not Scored",IF('Adherence Review'!$B$20="X","X","✔"))</f>
        <v>Not Scored</v>
      </c>
      <c r="D25" s="13"/>
      <c r="E25" s="13"/>
      <c r="F25" s="13"/>
      <c r="G25" s="13"/>
      <c r="H25" s="13"/>
      <c r="I25" s="13"/>
      <c r="O25" s="24"/>
      <c r="P25"/>
      <c r="Q25" s="15" t="str">
        <f>IF('Adherence Review'!$B$20="","Not Scored",IF('Adherence Review'!$B$20="X","X","✔"))</f>
        <v>Not Scored</v>
      </c>
    </row>
    <row r="26" spans="1:17" s="15" customFormat="1" ht="15.6" x14ac:dyDescent="0.3">
      <c r="A26" s="19" t="s">
        <v>146</v>
      </c>
      <c r="B26" s="20" t="s">
        <v>122</v>
      </c>
      <c r="C26" s="19" t="str">
        <f>IF('Adherence Review'!$B$21="","Not Scored",IF('Adherence Review'!$B$21="X","X","✔"))</f>
        <v>Not Scored</v>
      </c>
      <c r="D26" s="13"/>
      <c r="E26" s="13"/>
      <c r="F26" s="13"/>
      <c r="G26" s="13"/>
      <c r="H26" s="13"/>
      <c r="I26" s="13"/>
      <c r="O26" s="24"/>
      <c r="P26">
        <v>40</v>
      </c>
      <c r="Q26" s="15" t="str">
        <f>IF('Adherence Review'!$B$21="","Not Scored",IF('Adherence Review'!$B$21="X","X","✔"))</f>
        <v>Not Scored</v>
      </c>
    </row>
    <row r="27" spans="1:17" s="15" customFormat="1" ht="15.6" x14ac:dyDescent="0.3">
      <c r="A27" s="21" t="s">
        <v>147</v>
      </c>
      <c r="B27" s="22" t="s">
        <v>148</v>
      </c>
      <c r="C27" s="21" t="str">
        <f>IF('Adherence Review'!$B$22="","Not Scored",IF('Adherence Review'!$B$22="X","X","✔"))</f>
        <v>Not Scored</v>
      </c>
      <c r="D27" s="13"/>
      <c r="E27" s="13"/>
      <c r="F27" s="13"/>
      <c r="G27" s="13"/>
      <c r="H27" s="13"/>
      <c r="I27" s="13"/>
      <c r="O27" s="24"/>
      <c r="P27">
        <v>41</v>
      </c>
      <c r="Q27" s="15" t="str">
        <f>IF('Adherence Review'!$B$22="","Not Scored",IF('Adherence Review'!$B$22="X","X","✔"))</f>
        <v>Not Scored</v>
      </c>
    </row>
    <row r="28" spans="1:17" s="15" customFormat="1" ht="15.6" x14ac:dyDescent="0.3">
      <c r="A28" s="19" t="s">
        <v>149</v>
      </c>
      <c r="B28" s="20" t="s">
        <v>150</v>
      </c>
      <c r="C28" s="19" t="str">
        <f>IF('Adherence Review'!$B$22="","Not Scored",IF('Adherence Review'!$B$22="X","X","✔"))</f>
        <v>Not Scored</v>
      </c>
      <c r="D28" s="13"/>
      <c r="E28" s="13"/>
      <c r="F28" s="13"/>
      <c r="G28" s="13"/>
      <c r="H28" s="13"/>
      <c r="I28" s="13"/>
      <c r="O28" s="24"/>
      <c r="P28"/>
      <c r="Q28" s="15" t="str">
        <f>IF('Adherence Review'!$B$22="","Not Scored",IF('Adherence Review'!$B$22="X","X","✔"))</f>
        <v>Not Scored</v>
      </c>
    </row>
    <row r="29" spans="1:17" s="15" customFormat="1" ht="15.6" x14ac:dyDescent="0.3">
      <c r="A29" s="21" t="s">
        <v>151</v>
      </c>
      <c r="B29" s="22" t="s">
        <v>152</v>
      </c>
      <c r="C29" s="21" t="str">
        <f>IF('Adherence Review'!$B$22="","Not Scored",IF('Adherence Review'!$B$22="X","X","✔"))</f>
        <v>Not Scored</v>
      </c>
      <c r="D29" s="13"/>
      <c r="E29" s="13"/>
      <c r="F29" s="13"/>
      <c r="G29" s="13"/>
      <c r="H29" s="13"/>
      <c r="I29" s="13"/>
      <c r="O29" s="24"/>
      <c r="P29"/>
      <c r="Q29" s="15" t="str">
        <f>IF('Adherence Review'!$B$22="","Not Scored",IF('Adherence Review'!$B$22="X","X","✔"))</f>
        <v>Not Scored</v>
      </c>
    </row>
    <row r="30" spans="1:17" s="15" customFormat="1" ht="31.2" x14ac:dyDescent="0.3">
      <c r="A30" s="19" t="s">
        <v>153</v>
      </c>
      <c r="B30" s="20" t="s">
        <v>154</v>
      </c>
      <c r="C30" s="19" t="str">
        <f>IF('Adherence Review'!$B$22="","Not Scored",IF('Adherence Review'!$B$22="X","X","✔"))</f>
        <v>Not Scored</v>
      </c>
      <c r="D30" s="13"/>
      <c r="E30" s="13"/>
      <c r="F30" s="13"/>
      <c r="G30" s="13"/>
      <c r="H30" s="13"/>
      <c r="I30" s="13"/>
      <c r="O30" s="24"/>
      <c r="P30"/>
      <c r="Q30" s="15" t="str">
        <f>IF('Adherence Review'!$B$22="","Not Scored",IF('Adherence Review'!$B$22="X","X","✔"))</f>
        <v>Not Scored</v>
      </c>
    </row>
    <row r="31" spans="1:17" s="15" customFormat="1" ht="31.2" x14ac:dyDescent="0.3">
      <c r="A31" s="21" t="s">
        <v>155</v>
      </c>
      <c r="B31" s="22" t="s">
        <v>156</v>
      </c>
      <c r="C31" s="21" t="str">
        <f>IF('Adherence Review'!$B$22="","Not Scored",IF('Adherence Review'!$B$22="X","X","✔"))</f>
        <v>Not Scored</v>
      </c>
      <c r="D31" s="13"/>
      <c r="E31" s="13"/>
      <c r="F31" s="13"/>
      <c r="G31" s="13"/>
      <c r="H31" s="13"/>
      <c r="I31" s="13"/>
      <c r="O31" s="24"/>
      <c r="P31"/>
      <c r="Q31" s="15" t="str">
        <f>IF('Adherence Review'!$B$22="","Not Scored",IF('Adherence Review'!$B$22="X","X","✔"))</f>
        <v>Not Scored</v>
      </c>
    </row>
    <row r="32" spans="1:17" s="15" customFormat="1" ht="18" x14ac:dyDescent="0.3">
      <c r="A32" s="17" t="s">
        <v>157</v>
      </c>
      <c r="B32" s="18" t="s">
        <v>117</v>
      </c>
      <c r="C32" s="18" t="s">
        <v>118</v>
      </c>
      <c r="D32" s="13"/>
      <c r="E32" s="13"/>
      <c r="F32" s="13"/>
      <c r="G32" s="13"/>
      <c r="H32" s="13"/>
      <c r="I32" s="13"/>
      <c r="O32" s="24"/>
      <c r="P32"/>
    </row>
    <row r="33" spans="1:17" s="15" customFormat="1" ht="31.2" x14ac:dyDescent="0.3">
      <c r="A33" s="19" t="s">
        <v>158</v>
      </c>
      <c r="B33" s="20" t="s">
        <v>159</v>
      </c>
      <c r="C33" s="19" t="str">
        <f>IF('Adherence Review'!$B$26="","Not Scored",IF('Adherence Review'!$B$26="X","X","✔"))</f>
        <v>Not Scored</v>
      </c>
      <c r="D33" s="13"/>
      <c r="E33" s="13"/>
      <c r="F33" s="13"/>
      <c r="G33" s="13"/>
      <c r="H33" s="13"/>
      <c r="I33" s="13"/>
      <c r="O33" s="24"/>
      <c r="P33">
        <v>47</v>
      </c>
      <c r="Q33" s="15" t="str">
        <f>IF('Adherence Review'!$B$26="","Not Scored",IF('Adherence Review'!$B$26="X","X","✔"))</f>
        <v>Not Scored</v>
      </c>
    </row>
    <row r="34" spans="1:17" s="15" customFormat="1" ht="15.6" x14ac:dyDescent="0.3">
      <c r="A34" s="21" t="s">
        <v>160</v>
      </c>
      <c r="B34" s="22" t="s">
        <v>161</v>
      </c>
      <c r="C34" s="21" t="str">
        <f>IF('Adherence Review'!$B$26="","Not Scored",IF('Adherence Review'!$B$26="X","X","✔"))</f>
        <v>Not Scored</v>
      </c>
      <c r="D34" s="13"/>
      <c r="E34" s="13"/>
      <c r="F34" s="13"/>
      <c r="G34" s="13"/>
      <c r="H34" s="13"/>
      <c r="I34" s="13"/>
      <c r="O34" s="24"/>
      <c r="P34"/>
      <c r="Q34" s="15" t="str">
        <f>IF('Adherence Review'!$B$26="","Not Scored",IF('Adherence Review'!$B$26="X","X","✔"))</f>
        <v>Not Scored</v>
      </c>
    </row>
    <row r="35" spans="1:17" s="15" customFormat="1" ht="15.6" x14ac:dyDescent="0.3">
      <c r="A35" s="19" t="s">
        <v>162</v>
      </c>
      <c r="B35" s="20" t="s">
        <v>163</v>
      </c>
      <c r="C35" s="19" t="str">
        <f>IF('Adherence Review'!$B$26="","Not Scored",IF('Adherence Review'!$B$26="X","X","✔"))</f>
        <v>Not Scored</v>
      </c>
      <c r="D35" s="13"/>
      <c r="E35" s="13"/>
      <c r="F35" s="13"/>
      <c r="G35" s="13"/>
      <c r="H35" s="13"/>
      <c r="I35" s="13"/>
      <c r="O35" s="24"/>
      <c r="P35"/>
      <c r="Q35" s="15" t="str">
        <f>IF('Adherence Review'!$B$26="","Not Scored",IF('Adherence Review'!$B$26="X","X","✔"))</f>
        <v>Not Scored</v>
      </c>
    </row>
    <row r="36" spans="1:17" s="15" customFormat="1" ht="15.6" x14ac:dyDescent="0.3">
      <c r="A36" s="21" t="s">
        <v>164</v>
      </c>
      <c r="B36" s="22" t="s">
        <v>165</v>
      </c>
      <c r="C36" s="21" t="str">
        <f>IF('Adherence Review'!$B$26="","Not Scored",IF('Adherence Review'!$B$26="X","X","✔"))</f>
        <v>Not Scored</v>
      </c>
      <c r="D36" s="13"/>
      <c r="E36" s="13"/>
      <c r="F36" s="13"/>
      <c r="G36" s="13"/>
      <c r="H36" s="13"/>
      <c r="I36" s="13"/>
      <c r="O36" s="24"/>
      <c r="P36"/>
      <c r="Q36" s="15" t="str">
        <f>IF('Adherence Review'!$B$26="","Not Scored",IF('Adherence Review'!$B$26="X","X","✔"))</f>
        <v>Not Scored</v>
      </c>
    </row>
    <row r="37" spans="1:17" s="15" customFormat="1" ht="15.6" x14ac:dyDescent="0.3">
      <c r="A37" s="19" t="s">
        <v>166</v>
      </c>
      <c r="B37" s="20" t="s">
        <v>122</v>
      </c>
      <c r="C37" s="19" t="str">
        <f>IF('Adherence Review'!$B$26="","Not Scored",IF('Adherence Review'!$B$26="X","X","✔"))</f>
        <v>Not Scored</v>
      </c>
      <c r="D37" s="13"/>
      <c r="E37" s="13"/>
      <c r="F37" s="13"/>
      <c r="G37" s="13"/>
      <c r="H37" s="13"/>
      <c r="I37" s="13"/>
      <c r="O37" s="24"/>
      <c r="P37"/>
      <c r="Q37" s="15" t="str">
        <f>IF('Adherence Review'!$B$26="","Not Scored",IF('Adherence Review'!$B$26="X","X","✔"))</f>
        <v>Not Scored</v>
      </c>
    </row>
    <row r="38" spans="1:17" s="15" customFormat="1" ht="31.2" x14ac:dyDescent="0.3">
      <c r="A38" s="21" t="s">
        <v>167</v>
      </c>
      <c r="B38" s="22" t="s">
        <v>168</v>
      </c>
      <c r="C38" s="21" t="str">
        <f>IF('Adherence Review'!$B$27="","Not Scored",IF('Adherence Review'!$B$27="X","X","✔"))</f>
        <v>Not Scored</v>
      </c>
      <c r="D38" s="13"/>
      <c r="E38" s="13"/>
      <c r="F38" s="13"/>
      <c r="G38" s="13"/>
      <c r="H38" s="13"/>
      <c r="I38" s="13"/>
      <c r="O38" s="24"/>
      <c r="P38">
        <v>48</v>
      </c>
      <c r="Q38" s="15" t="str">
        <f>IF('Adherence Review'!$B$27="","Not Scored",IF('Adherence Review'!$B$27="X","X","✔"))</f>
        <v>Not Scored</v>
      </c>
    </row>
    <row r="39" spans="1:17" s="15" customFormat="1" ht="31.2" x14ac:dyDescent="0.3">
      <c r="A39" s="19" t="s">
        <v>169</v>
      </c>
      <c r="B39" s="20" t="s">
        <v>170</v>
      </c>
      <c r="C39" s="19" t="str">
        <f>IF('Adherence Review'!$B$27="","Not Scored",IF('Adherence Review'!$B$27="X","X","✔"))</f>
        <v>Not Scored</v>
      </c>
      <c r="D39" s="13"/>
      <c r="E39" s="13"/>
      <c r="F39" s="13"/>
      <c r="G39" s="13"/>
      <c r="H39" s="13"/>
      <c r="I39" s="13"/>
      <c r="O39" s="24"/>
      <c r="P39"/>
      <c r="Q39" s="15" t="str">
        <f>IF('Adherence Review'!$B$27="","Not Scored",IF('Adherence Review'!$B$27="X","X","✔"))</f>
        <v>Not Scored</v>
      </c>
    </row>
    <row r="40" spans="1:17" s="15" customFormat="1" ht="15.6" x14ac:dyDescent="0.3">
      <c r="A40" s="21" t="s">
        <v>171</v>
      </c>
      <c r="B40" s="22" t="s">
        <v>163</v>
      </c>
      <c r="C40" s="21" t="str">
        <f>IF('Adherence Review'!$B$27="","Not Scored",IF('Adherence Review'!$B$27="X","X","✔"))</f>
        <v>Not Scored</v>
      </c>
      <c r="D40" s="13"/>
      <c r="E40" s="13"/>
      <c r="F40" s="13"/>
      <c r="G40" s="13"/>
      <c r="H40" s="13"/>
      <c r="I40" s="13"/>
      <c r="O40" s="24"/>
      <c r="P40"/>
      <c r="Q40" s="15" t="str">
        <f>IF('Adherence Review'!$B$27="","Not Scored",IF('Adherence Review'!$B$27="X","X","✔"))</f>
        <v>Not Scored</v>
      </c>
    </row>
    <row r="41" spans="1:17" s="15" customFormat="1" ht="31.2" x14ac:dyDescent="0.3">
      <c r="A41" s="19" t="s">
        <v>172</v>
      </c>
      <c r="B41" s="20" t="s">
        <v>546</v>
      </c>
      <c r="C41" s="19" t="str">
        <f>IF('Adherence Review'!$B$27="","Not Scored",IF('Adherence Review'!$B$27="X","X","✔"))</f>
        <v>Not Scored</v>
      </c>
      <c r="D41" s="13"/>
      <c r="E41" s="13"/>
      <c r="F41" s="13"/>
      <c r="G41" s="13"/>
      <c r="H41" s="13"/>
      <c r="I41" s="13"/>
      <c r="O41" s="24"/>
      <c r="P41"/>
      <c r="Q41" s="15" t="str">
        <f>IF('Adherence Review'!$B$27="","Not Scored",IF('Adherence Review'!$B$27="X","X","✔"))</f>
        <v>Not Scored</v>
      </c>
    </row>
    <row r="42" spans="1:17" s="15" customFormat="1" ht="31.2" x14ac:dyDescent="0.3">
      <c r="A42" s="21" t="s">
        <v>173</v>
      </c>
      <c r="B42" s="22" t="s">
        <v>174</v>
      </c>
      <c r="C42" s="21" t="str">
        <f>IF('Adherence Review'!$B$27="","Not Scored",IF('Adherence Review'!$B$27="X","X","✔"))</f>
        <v>Not Scored</v>
      </c>
      <c r="D42" s="13"/>
      <c r="E42" s="13"/>
      <c r="F42" s="13"/>
      <c r="G42" s="13"/>
      <c r="H42" s="13"/>
      <c r="I42" s="13"/>
      <c r="O42" s="24"/>
      <c r="P42"/>
      <c r="Q42" s="15" t="str">
        <f>IF('Adherence Review'!$B$27="","Not Scored",IF('Adherence Review'!$B$27="X","X","✔"))</f>
        <v>Not Scored</v>
      </c>
    </row>
    <row r="43" spans="1:17" s="15" customFormat="1" ht="31.2" x14ac:dyDescent="0.3">
      <c r="A43" s="19" t="s">
        <v>175</v>
      </c>
      <c r="B43" s="20" t="s">
        <v>170</v>
      </c>
      <c r="C43" s="19" t="str">
        <f>IF('Adherence Review'!$B$28="","Not Scored",IF('Adherence Review'!$B$28="X","X","✔"))</f>
        <v>Not Scored</v>
      </c>
      <c r="D43" s="13"/>
      <c r="E43" s="13"/>
      <c r="F43" s="13"/>
      <c r="G43" s="13"/>
      <c r="H43" s="13"/>
      <c r="I43" s="13"/>
      <c r="O43" s="24"/>
      <c r="P43">
        <v>49</v>
      </c>
      <c r="Q43" s="15" t="str">
        <f>IF('Adherence Review'!$B$28="","Not Scored",IF('Adherence Review'!$B$28="X","X","✔"))</f>
        <v>Not Scored</v>
      </c>
    </row>
    <row r="44" spans="1:17" s="15" customFormat="1" ht="15.6" x14ac:dyDescent="0.3">
      <c r="A44" s="21" t="s">
        <v>176</v>
      </c>
      <c r="B44" s="22" t="s">
        <v>177</v>
      </c>
      <c r="C44" s="21" t="str">
        <f>IF('Adherence Review'!$B$28="","Not Scored",IF('Adherence Review'!$B$28="X","X","✔"))</f>
        <v>Not Scored</v>
      </c>
      <c r="D44" s="13"/>
      <c r="E44" s="13"/>
      <c r="F44" s="13"/>
      <c r="G44" s="13"/>
      <c r="H44" s="13"/>
      <c r="I44" s="13"/>
      <c r="O44" s="24"/>
      <c r="P44"/>
      <c r="Q44" s="15" t="str">
        <f>IF('Adherence Review'!$B$28="","Not Scored",IF('Adherence Review'!$B$28="X","X","✔"))</f>
        <v>Not Scored</v>
      </c>
    </row>
    <row r="45" spans="1:17" s="15" customFormat="1" ht="15.6" x14ac:dyDescent="0.3">
      <c r="A45" s="19" t="s">
        <v>178</v>
      </c>
      <c r="B45" s="20" t="s">
        <v>179</v>
      </c>
      <c r="C45" s="19" t="str">
        <f>IF('Adherence Review'!$B$28="","Not Scored",IF('Adherence Review'!$B$28="X","X","✔"))</f>
        <v>Not Scored</v>
      </c>
      <c r="D45" s="13"/>
      <c r="E45" s="13"/>
      <c r="F45" s="13"/>
      <c r="G45" s="13"/>
      <c r="H45" s="13"/>
      <c r="I45" s="13"/>
      <c r="O45" s="24"/>
      <c r="P45"/>
      <c r="Q45" s="15" t="str">
        <f>IF('Adherence Review'!$B$28="","Not Scored",IF('Adherence Review'!$B$28="X","X","✔"))</f>
        <v>Not Scored</v>
      </c>
    </row>
    <row r="46" spans="1:17" s="15" customFormat="1" ht="15.6" x14ac:dyDescent="0.3">
      <c r="A46" s="21" t="s">
        <v>180</v>
      </c>
      <c r="B46" s="22" t="s">
        <v>181</v>
      </c>
      <c r="C46" s="21" t="str">
        <f>IF('Adherence Review'!$B$28="","Not Scored",IF('Adherence Review'!$B$28="X","X","✔"))</f>
        <v>Not Scored</v>
      </c>
      <c r="D46" s="13"/>
      <c r="E46" s="13"/>
      <c r="F46" s="13"/>
      <c r="G46" s="13"/>
      <c r="H46" s="13"/>
      <c r="I46" s="13"/>
      <c r="O46" s="24"/>
      <c r="P46"/>
      <c r="Q46" s="15" t="str">
        <f>IF('Adherence Review'!$B$28="","Not Scored",IF('Adherence Review'!$B$28="X","X","✔"))</f>
        <v>Not Scored</v>
      </c>
    </row>
    <row r="47" spans="1:17" s="15" customFormat="1" ht="15.6" x14ac:dyDescent="0.3">
      <c r="A47" s="19" t="s">
        <v>182</v>
      </c>
      <c r="B47" s="20" t="s">
        <v>117</v>
      </c>
      <c r="C47" s="19" t="str">
        <f>IF('Adherence Review'!$B$28="","Not Scored",IF('Adherence Review'!$B$28="X","X","✔"))</f>
        <v>Not Scored</v>
      </c>
      <c r="D47" s="13"/>
      <c r="E47" s="13"/>
      <c r="F47" s="13"/>
      <c r="G47" s="13"/>
      <c r="H47" s="13"/>
      <c r="I47" s="13"/>
      <c r="O47" s="24"/>
      <c r="P47"/>
      <c r="Q47" s="15" t="str">
        <f>IF('Adherence Review'!$B$28="","Not Scored",IF('Adherence Review'!$B$28="X","X","✔"))</f>
        <v>Not Scored</v>
      </c>
    </row>
    <row r="48" spans="1:17" s="15" customFormat="1" ht="31.2" x14ac:dyDescent="0.3">
      <c r="A48" s="21" t="s">
        <v>183</v>
      </c>
      <c r="B48" s="22" t="s">
        <v>168</v>
      </c>
      <c r="C48" s="21" t="str">
        <f>IF('Adherence Review'!$B$29="","Not Scored",IF('Adherence Review'!$B$29="X","X","✔"))</f>
        <v>Not Scored</v>
      </c>
      <c r="D48" s="13"/>
      <c r="E48" s="13"/>
      <c r="F48" s="13"/>
      <c r="G48" s="13"/>
      <c r="H48" s="13"/>
      <c r="I48" s="13"/>
      <c r="O48" s="24"/>
      <c r="P48">
        <v>50</v>
      </c>
      <c r="Q48" s="15" t="str">
        <f>IF('Adherence Review'!$B$29="","Not Scored",IF('Adherence Review'!$B$29="X","X","✔"))</f>
        <v>Not Scored</v>
      </c>
    </row>
    <row r="49" spans="1:17" s="15" customFormat="1" ht="31.2" x14ac:dyDescent="0.3">
      <c r="A49" s="19" t="s">
        <v>184</v>
      </c>
      <c r="B49" s="20" t="s">
        <v>174</v>
      </c>
      <c r="C49" s="19" t="str">
        <f>IF('Adherence Review'!$B$29="","Not Scored",IF('Adherence Review'!$B$29="X","X","✔"))</f>
        <v>Not Scored</v>
      </c>
      <c r="D49" s="13"/>
      <c r="E49" s="13"/>
      <c r="F49" s="13"/>
      <c r="G49" s="13"/>
      <c r="H49" s="13"/>
      <c r="I49" s="13"/>
      <c r="O49" s="24"/>
      <c r="P49"/>
      <c r="Q49" s="15" t="str">
        <f>IF('Adherence Review'!$B$29="","Not Scored",IF('Adherence Review'!$B$29="X","X","✔"))</f>
        <v>Not Scored</v>
      </c>
    </row>
    <row r="50" spans="1:17" s="15" customFormat="1" ht="15.6" x14ac:dyDescent="0.3">
      <c r="A50" s="21" t="s">
        <v>185</v>
      </c>
      <c r="B50" s="22" t="s">
        <v>186</v>
      </c>
      <c r="C50" s="21" t="str">
        <f>IF('Adherence Review'!$B$29="","Not Scored",IF('Adherence Review'!$B$29="X","X","✔"))</f>
        <v>Not Scored</v>
      </c>
      <c r="D50" s="13"/>
      <c r="E50" s="13"/>
      <c r="F50" s="13"/>
      <c r="G50" s="13"/>
      <c r="H50" s="13"/>
      <c r="I50" s="13"/>
      <c r="O50" s="24"/>
      <c r="P50"/>
      <c r="Q50" s="15" t="str">
        <f>IF('Adherence Review'!$B$29="","Not Scored",IF('Adherence Review'!$B$29="X","X","✔"))</f>
        <v>Not Scored</v>
      </c>
    </row>
    <row r="51" spans="1:17" s="15" customFormat="1" ht="31.2" x14ac:dyDescent="0.3">
      <c r="A51" s="19" t="s">
        <v>187</v>
      </c>
      <c r="B51" s="20" t="s">
        <v>188</v>
      </c>
      <c r="C51" s="19" t="str">
        <f>IF('Adherence Review'!$B$30="","Not Scored",IF('Adherence Review'!$B$30="X","X","✔"))</f>
        <v>Not Scored</v>
      </c>
      <c r="D51" s="13"/>
      <c r="E51" s="13"/>
      <c r="F51" s="13"/>
      <c r="G51" s="13"/>
      <c r="H51" s="13"/>
      <c r="I51" s="13"/>
      <c r="O51" s="24"/>
      <c r="P51">
        <v>51</v>
      </c>
      <c r="Q51" s="15" t="str">
        <f>IF('Adherence Review'!$B$30="","Not Scored",IF('Adherence Review'!$B$30="X","X","✔"))</f>
        <v>Not Scored</v>
      </c>
    </row>
    <row r="52" spans="1:17" s="15" customFormat="1" ht="15.6" x14ac:dyDescent="0.3">
      <c r="A52" s="21" t="s">
        <v>189</v>
      </c>
      <c r="B52" s="22" t="s">
        <v>190</v>
      </c>
      <c r="C52" s="21" t="str">
        <f>IF('Adherence Review'!$B$30="","Not Scored",IF('Adherence Review'!$B$30="X","X","✔"))</f>
        <v>Not Scored</v>
      </c>
      <c r="D52" s="13"/>
      <c r="E52" s="13"/>
      <c r="F52" s="13"/>
      <c r="G52" s="13"/>
      <c r="H52" s="13"/>
      <c r="I52" s="13"/>
      <c r="O52" s="24"/>
      <c r="P52"/>
      <c r="Q52" s="15" t="str">
        <f>IF('Adherence Review'!$B$30="","Not Scored",IF('Adherence Review'!$B$30="X","X","✔"))</f>
        <v>Not Scored</v>
      </c>
    </row>
    <row r="53" spans="1:17" s="15" customFormat="1" ht="31.2" x14ac:dyDescent="0.3">
      <c r="A53" s="19" t="s">
        <v>191</v>
      </c>
      <c r="B53" s="20" t="s">
        <v>192</v>
      </c>
      <c r="C53" s="19" t="str">
        <f>IF('Adherence Review'!$B$30="","Not Scored",IF('Adherence Review'!$B$30="X","X","✔"))</f>
        <v>Not Scored</v>
      </c>
      <c r="D53" s="13"/>
      <c r="E53" s="13"/>
      <c r="F53" s="13"/>
      <c r="G53" s="13"/>
      <c r="H53" s="13"/>
      <c r="I53" s="13"/>
      <c r="O53" s="24"/>
      <c r="P53"/>
      <c r="Q53" s="15" t="str">
        <f>IF('Adherence Review'!$B$30="","Not Scored",IF('Adherence Review'!$B$30="X","X","✔"))</f>
        <v>Not Scored</v>
      </c>
    </row>
    <row r="54" spans="1:17" s="15" customFormat="1" ht="31.2" x14ac:dyDescent="0.3">
      <c r="A54" s="21" t="s">
        <v>193</v>
      </c>
      <c r="B54" s="22" t="s">
        <v>194</v>
      </c>
      <c r="C54" s="21" t="str">
        <f>IF('Adherence Review'!$B$30="","Not Scored",IF('Adherence Review'!$B$30="X","X","✔"))</f>
        <v>Not Scored</v>
      </c>
      <c r="D54" s="13"/>
      <c r="E54" s="13"/>
      <c r="F54" s="13"/>
      <c r="G54" s="13"/>
      <c r="H54" s="13"/>
      <c r="I54" s="13"/>
      <c r="O54" s="24"/>
      <c r="P54"/>
      <c r="Q54" s="15" t="str">
        <f>IF('Adherence Review'!$B$30="","Not Scored",IF('Adherence Review'!$B$30="X","X","✔"))</f>
        <v>Not Scored</v>
      </c>
    </row>
    <row r="55" spans="1:17" s="15" customFormat="1" ht="31.2" x14ac:dyDescent="0.3">
      <c r="A55" s="19" t="s">
        <v>195</v>
      </c>
      <c r="B55" s="20" t="s">
        <v>196</v>
      </c>
      <c r="C55" s="19" t="str">
        <f>IF('Adherence Review'!$B$30="","Not Scored",IF('Adherence Review'!$B$30="X","X","✔"))</f>
        <v>Not Scored</v>
      </c>
      <c r="D55" s="13"/>
      <c r="E55" s="13"/>
      <c r="F55" s="13"/>
      <c r="G55" s="13"/>
      <c r="H55" s="13"/>
      <c r="I55" s="13"/>
      <c r="O55" s="24"/>
      <c r="P55"/>
      <c r="Q55" s="15" t="str">
        <f>IF('Adherence Review'!$B$30="","Not Scored",IF('Adherence Review'!$B$30="X","X","✔"))</f>
        <v>Not Scored</v>
      </c>
    </row>
    <row r="56" spans="1:17" s="15" customFormat="1" ht="31.2" x14ac:dyDescent="0.3">
      <c r="A56" s="21" t="s">
        <v>197</v>
      </c>
      <c r="B56" s="22" t="s">
        <v>198</v>
      </c>
      <c r="C56" s="21" t="str">
        <f>IF('Adherence Review'!$B$30="","Not Scored",IF('Adherence Review'!$B$30="X","X","✔"))</f>
        <v>Not Scored</v>
      </c>
      <c r="D56" s="13"/>
      <c r="E56" s="13"/>
      <c r="F56" s="13"/>
      <c r="G56" s="13"/>
      <c r="H56" s="13"/>
      <c r="I56" s="13"/>
      <c r="O56" s="24"/>
      <c r="P56"/>
      <c r="Q56" s="15" t="str">
        <f>IF('Adherence Review'!$B$30="","Not Scored",IF('Adherence Review'!$B$30="X","X","✔"))</f>
        <v>Not Scored</v>
      </c>
    </row>
    <row r="57" spans="1:17" s="15" customFormat="1" ht="31.2" x14ac:dyDescent="0.3">
      <c r="A57" s="19" t="s">
        <v>199</v>
      </c>
      <c r="B57" s="20" t="s">
        <v>547</v>
      </c>
      <c r="C57" s="19" t="str">
        <f>IF('Adherence Review'!$B$30="","Not Scored",IF('Adherence Review'!$B$30="X","X","✔"))</f>
        <v>Not Scored</v>
      </c>
      <c r="D57" s="13"/>
      <c r="E57" s="13"/>
      <c r="F57" s="13"/>
      <c r="G57" s="13"/>
      <c r="H57" s="13"/>
      <c r="I57" s="13"/>
      <c r="O57" s="24"/>
      <c r="P57"/>
      <c r="Q57" s="15" t="str">
        <f>IF('Adherence Review'!$B$30="","Not Scored",IF('Adherence Review'!$B$30="X","X","✔"))</f>
        <v>Not Scored</v>
      </c>
    </row>
    <row r="58" spans="1:17" s="15" customFormat="1" ht="15.6" x14ac:dyDescent="0.3">
      <c r="A58" s="21" t="s">
        <v>200</v>
      </c>
      <c r="B58" s="22" t="s">
        <v>201</v>
      </c>
      <c r="C58" s="21" t="str">
        <f>IF('Adherence Review'!$B$30="","Not Scored",IF('Adherence Review'!$B$30="X","X","✔"))</f>
        <v>Not Scored</v>
      </c>
      <c r="D58" s="13"/>
      <c r="E58" s="13"/>
      <c r="F58" s="13"/>
      <c r="G58" s="13"/>
      <c r="H58" s="13"/>
      <c r="I58" s="13"/>
      <c r="O58" s="24"/>
      <c r="P58"/>
      <c r="Q58" s="15" t="str">
        <f>IF('Adherence Review'!$B$30="","Not Scored",IF('Adherence Review'!$B$30="X","X","✔"))</f>
        <v>Not Scored</v>
      </c>
    </row>
    <row r="59" spans="1:17" s="15" customFormat="1" ht="15.6" x14ac:dyDescent="0.3">
      <c r="A59" s="19" t="s">
        <v>202</v>
      </c>
      <c r="B59" s="20" t="s">
        <v>554</v>
      </c>
      <c r="C59" s="19" t="str">
        <f>IF('Adherence Review'!$B$31="","Not Scored",IF('Adherence Review'!$B$31="X","X","✔"))</f>
        <v>Not Scored</v>
      </c>
      <c r="D59" s="13"/>
      <c r="E59" s="13"/>
      <c r="F59" s="13"/>
      <c r="G59" s="13"/>
      <c r="H59" s="13"/>
      <c r="I59" s="13"/>
      <c r="O59" s="24"/>
      <c r="P59">
        <v>52</v>
      </c>
      <c r="Q59" s="15" t="str">
        <f>IF('Adherence Review'!$B$31="","Not Scored",IF('Adherence Review'!$B$31="X","X","✔"))</f>
        <v>Not Scored</v>
      </c>
    </row>
    <row r="60" spans="1:17" s="15" customFormat="1" ht="15.6" x14ac:dyDescent="0.3">
      <c r="A60" s="21" t="s">
        <v>203</v>
      </c>
      <c r="B60" s="27" t="s">
        <v>553</v>
      </c>
      <c r="C60" s="21" t="str">
        <f>IF('Adherence Review'!$B$31="","Not Scored",IF('Adherence Review'!$B$31="X","X","✔"))</f>
        <v>Not Scored</v>
      </c>
      <c r="D60" s="13"/>
      <c r="E60" s="13"/>
      <c r="F60" s="13"/>
      <c r="G60" s="13"/>
      <c r="H60" s="13"/>
      <c r="I60" s="13"/>
      <c r="O60" s="24"/>
      <c r="P60"/>
      <c r="Q60" s="15" t="str">
        <f>IF('Adherence Review'!$B$31="","Not Scored",IF('Adherence Review'!$B$31="X","X","✔"))</f>
        <v>Not Scored</v>
      </c>
    </row>
    <row r="61" spans="1:17" s="15" customFormat="1" ht="31.2" x14ac:dyDescent="0.3">
      <c r="A61" s="19" t="s">
        <v>204</v>
      </c>
      <c r="B61" s="20" t="s">
        <v>174</v>
      </c>
      <c r="C61" s="19" t="str">
        <f>IF('Adherence Review'!$B$31="","Not Scored",IF('Adherence Review'!$B$31="X","X","✔"))</f>
        <v>Not Scored</v>
      </c>
      <c r="D61" s="13"/>
      <c r="E61" s="13"/>
      <c r="F61" s="13"/>
      <c r="G61" s="13"/>
      <c r="H61" s="13"/>
      <c r="I61" s="13"/>
      <c r="O61" s="24"/>
      <c r="P61"/>
      <c r="Q61" s="15" t="str">
        <f>IF('Adherence Review'!$B$31="","Not Scored",IF('Adherence Review'!$B$31="X","X","✔"))</f>
        <v>Not Scored</v>
      </c>
    </row>
    <row r="62" spans="1:17" s="15" customFormat="1" ht="31.2" x14ac:dyDescent="0.3">
      <c r="A62" s="21" t="s">
        <v>205</v>
      </c>
      <c r="B62" s="22" t="s">
        <v>546</v>
      </c>
      <c r="C62" s="21" t="str">
        <f>IF('Adherence Review'!$B$31="","Not Scored",IF('Adherence Review'!$B$31="X","X","✔"))</f>
        <v>Not Scored</v>
      </c>
      <c r="D62" s="13"/>
      <c r="E62" s="13"/>
      <c r="F62" s="13"/>
      <c r="G62" s="13"/>
      <c r="H62" s="13"/>
      <c r="I62" s="13"/>
      <c r="O62" s="24"/>
      <c r="P62"/>
      <c r="Q62" s="15" t="str">
        <f>IF('Adherence Review'!$B$31="","Not Scored",IF('Adherence Review'!$B$31="X","X","✔"))</f>
        <v>Not Scored</v>
      </c>
    </row>
    <row r="63" spans="1:17" s="15" customFormat="1" ht="15.6" x14ac:dyDescent="0.3">
      <c r="A63" s="19" t="s">
        <v>206</v>
      </c>
      <c r="B63" s="20" t="s">
        <v>186</v>
      </c>
      <c r="C63" s="19" t="str">
        <f>IF('Adherence Review'!$B$31="","Not Scored",IF('Adherence Review'!$B$31="X","X","✔"))</f>
        <v>Not Scored</v>
      </c>
      <c r="D63" s="13"/>
      <c r="E63" s="13"/>
      <c r="F63" s="13"/>
      <c r="G63" s="13"/>
      <c r="H63" s="13"/>
      <c r="I63" s="13"/>
      <c r="O63" s="24"/>
      <c r="P63"/>
      <c r="Q63" s="15" t="str">
        <f>IF('Adherence Review'!$B$31="","Not Scored",IF('Adherence Review'!$B$31="X","X","✔"))</f>
        <v>Not Scored</v>
      </c>
    </row>
    <row r="64" spans="1:17" s="15" customFormat="1" ht="15.6" x14ac:dyDescent="0.3">
      <c r="A64" s="21" t="s">
        <v>207</v>
      </c>
      <c r="B64" s="22" t="s">
        <v>554</v>
      </c>
      <c r="C64" s="21" t="str">
        <f>IF('Adherence Review'!$B$32="","Not Scored",IF('Adherence Review'!$B$32="X","X","✔"))</f>
        <v>Not Scored</v>
      </c>
      <c r="D64" s="13"/>
      <c r="E64" s="13"/>
      <c r="F64" s="13"/>
      <c r="G64" s="13"/>
      <c r="H64" s="13"/>
      <c r="I64" s="13"/>
      <c r="O64" s="24"/>
      <c r="P64">
        <v>53</v>
      </c>
      <c r="Q64" s="15" t="str">
        <f>IF('Adherence Review'!$B$32="","Not Scored",IF('Adherence Review'!$B$32="X","X","✔"))</f>
        <v>Not Scored</v>
      </c>
    </row>
    <row r="65" spans="1:17" s="15" customFormat="1" ht="31.2" x14ac:dyDescent="0.3">
      <c r="A65" s="19" t="s">
        <v>208</v>
      </c>
      <c r="B65" s="20" t="s">
        <v>174</v>
      </c>
      <c r="C65" s="19" t="str">
        <f>IF('Adherence Review'!$B$32="","Not Scored",IF('Adherence Review'!$B$32="X","X","✔"))</f>
        <v>Not Scored</v>
      </c>
      <c r="D65" s="13"/>
      <c r="E65" s="13"/>
      <c r="F65" s="13"/>
      <c r="G65" s="13"/>
      <c r="H65" s="13"/>
      <c r="I65" s="13"/>
      <c r="O65" s="24"/>
      <c r="P65"/>
      <c r="Q65" s="15" t="str">
        <f>IF('Adherence Review'!$B$32="","Not Scored",IF('Adherence Review'!$B$32="X","X","✔"))</f>
        <v>Not Scored</v>
      </c>
    </row>
    <row r="66" spans="1:17" s="15" customFormat="1" ht="31.2" x14ac:dyDescent="0.3">
      <c r="A66" s="21" t="s">
        <v>209</v>
      </c>
      <c r="B66" s="22" t="s">
        <v>210</v>
      </c>
      <c r="C66" s="21" t="str">
        <f>IF('Adherence Review'!$B$33="","Not Scored",IF('Adherence Review'!$B$33="X","X","✔"))</f>
        <v>Not Scored</v>
      </c>
      <c r="D66" s="13"/>
      <c r="E66" s="13"/>
      <c r="F66" s="13"/>
      <c r="G66" s="13"/>
      <c r="H66" s="13"/>
      <c r="I66" s="13"/>
      <c r="O66" s="24"/>
      <c r="P66">
        <v>54</v>
      </c>
      <c r="Q66" s="15" t="str">
        <f>IF('Adherence Review'!$B$33="","Not Scored",IF('Adherence Review'!$B$33="X","X","✔"))</f>
        <v>Not Scored</v>
      </c>
    </row>
    <row r="67" spans="1:17" s="15" customFormat="1" ht="15.6" x14ac:dyDescent="0.3">
      <c r="A67" s="19" t="s">
        <v>211</v>
      </c>
      <c r="B67" s="20" t="s">
        <v>554</v>
      </c>
      <c r="C67" s="19" t="str">
        <f>IF('Adherence Review'!$B$33="","Not Scored",IF('Adherence Review'!$B$33="X","X","✔"))</f>
        <v>Not Scored</v>
      </c>
      <c r="D67" s="13"/>
      <c r="E67" s="13"/>
      <c r="F67" s="13"/>
      <c r="G67" s="13"/>
      <c r="H67" s="13"/>
      <c r="I67" s="13"/>
      <c r="O67" s="24"/>
      <c r="P67"/>
      <c r="Q67" s="15" t="str">
        <f>IF('Adherence Review'!$B$33="","Not Scored",IF('Adherence Review'!$B$33="X","X","✔"))</f>
        <v>Not Scored</v>
      </c>
    </row>
    <row r="68" spans="1:17" s="15" customFormat="1" ht="31.2" x14ac:dyDescent="0.3">
      <c r="A68" s="21" t="s">
        <v>212</v>
      </c>
      <c r="B68" s="22" t="s">
        <v>174</v>
      </c>
      <c r="C68" s="21" t="str">
        <f>IF('Adherence Review'!$B$33="","Not Scored",IF('Adherence Review'!$B$33="X","X","✔"))</f>
        <v>Not Scored</v>
      </c>
      <c r="D68" s="13"/>
      <c r="E68" s="13"/>
      <c r="F68" s="13"/>
      <c r="G68" s="13"/>
      <c r="H68" s="13"/>
      <c r="I68" s="13"/>
      <c r="O68" s="24"/>
      <c r="P68"/>
      <c r="Q68" s="15" t="str">
        <f>IF('Adherence Review'!$B$33="","Not Scored",IF('Adherence Review'!$B$33="X","X","✔"))</f>
        <v>Not Scored</v>
      </c>
    </row>
    <row r="69" spans="1:17" s="15" customFormat="1" ht="31.2" x14ac:dyDescent="0.3">
      <c r="A69" s="19" t="s">
        <v>213</v>
      </c>
      <c r="B69" s="20" t="s">
        <v>214</v>
      </c>
      <c r="C69" s="19" t="str">
        <f>IF('Adherence Review'!$B$33="","Not Scored",IF('Adherence Review'!$B$33="X","X","✔"))</f>
        <v>Not Scored</v>
      </c>
      <c r="D69" s="13"/>
      <c r="E69" s="13"/>
      <c r="F69" s="13"/>
      <c r="G69" s="13"/>
      <c r="H69" s="13"/>
      <c r="I69" s="13"/>
      <c r="O69" s="24"/>
      <c r="P69"/>
      <c r="Q69" s="15" t="str">
        <f>IF('Adherence Review'!$B$33="","Not Scored",IF('Adherence Review'!$B$33="X","X","✔"))</f>
        <v>Not Scored</v>
      </c>
    </row>
    <row r="70" spans="1:17" s="15" customFormat="1" ht="15.6" x14ac:dyDescent="0.3">
      <c r="A70" s="21" t="s">
        <v>215</v>
      </c>
      <c r="B70" s="22" t="s">
        <v>216</v>
      </c>
      <c r="C70" s="21" t="str">
        <f>IF('Adherence Review'!$B$34="","Not Scored",IF('Adherence Review'!$B$34="X","X","✔"))</f>
        <v>Not Scored</v>
      </c>
      <c r="D70" s="13"/>
      <c r="E70" s="13"/>
      <c r="F70" s="13"/>
      <c r="G70" s="13"/>
      <c r="H70" s="13"/>
      <c r="I70" s="13"/>
      <c r="O70" s="24"/>
      <c r="P70">
        <v>55</v>
      </c>
      <c r="Q70" s="15" t="str">
        <f>IF('Adherence Review'!$B$34="","Not Scored",IF('Adherence Review'!$B$34="X","X","✔"))</f>
        <v>Not Scored</v>
      </c>
    </row>
    <row r="71" spans="1:17" s="15" customFormat="1" ht="15.6" x14ac:dyDescent="0.3">
      <c r="A71" s="19" t="s">
        <v>217</v>
      </c>
      <c r="B71" s="20" t="s">
        <v>218</v>
      </c>
      <c r="C71" s="19" t="str">
        <f>IF('Adherence Review'!$B$34="","Not Scored",IF('Adherence Review'!$B$34="X","X","✔"))</f>
        <v>Not Scored</v>
      </c>
      <c r="D71" s="13"/>
      <c r="E71" s="13"/>
      <c r="F71" s="13"/>
      <c r="G71" s="13"/>
      <c r="H71" s="13"/>
      <c r="I71" s="13"/>
      <c r="O71" s="24"/>
      <c r="P71"/>
      <c r="Q71" s="15" t="str">
        <f>IF('Adherence Review'!$B$34="","Not Scored",IF('Adherence Review'!$B$34="X","X","✔"))</f>
        <v>Not Scored</v>
      </c>
    </row>
    <row r="72" spans="1:17" s="15" customFormat="1" ht="31.2" x14ac:dyDescent="0.3">
      <c r="A72" s="21" t="s">
        <v>219</v>
      </c>
      <c r="B72" s="22" t="s">
        <v>154</v>
      </c>
      <c r="C72" s="21" t="str">
        <f>IF('Adherence Review'!$B$34="","Not Scored",IF('Adherence Review'!$B$34="X","X","✔"))</f>
        <v>Not Scored</v>
      </c>
      <c r="D72" s="13"/>
      <c r="E72" s="13"/>
      <c r="F72" s="13"/>
      <c r="G72" s="13"/>
      <c r="H72" s="13"/>
      <c r="I72" s="13"/>
      <c r="O72" s="24"/>
      <c r="P72"/>
      <c r="Q72" s="15" t="str">
        <f>IF('Adherence Review'!$B$34="","Not Scored",IF('Adherence Review'!$B$34="X","X","✔"))</f>
        <v>Not Scored</v>
      </c>
    </row>
    <row r="73" spans="1:17" s="15" customFormat="1" ht="31.2" x14ac:dyDescent="0.3">
      <c r="A73" s="19" t="s">
        <v>220</v>
      </c>
      <c r="B73" s="20" t="s">
        <v>221</v>
      </c>
      <c r="C73" s="19" t="str">
        <f>IF('Adherence Review'!$B$34="","Not Scored",IF('Adherence Review'!$B$34="X","X","✔"))</f>
        <v>Not Scored</v>
      </c>
      <c r="D73" s="13"/>
      <c r="E73" s="13"/>
      <c r="F73" s="13"/>
      <c r="G73" s="13"/>
      <c r="H73" s="13"/>
      <c r="I73" s="13"/>
      <c r="O73" s="24"/>
      <c r="P73"/>
      <c r="Q73" s="15" t="str">
        <f>IF('Adherence Review'!$B$34="","Not Scored",IF('Adherence Review'!$B$34="X","X","✔"))</f>
        <v>Not Scored</v>
      </c>
    </row>
    <row r="74" spans="1:17" s="15" customFormat="1" ht="15.6" x14ac:dyDescent="0.3">
      <c r="A74" s="21" t="s">
        <v>222</v>
      </c>
      <c r="B74" s="22" t="s">
        <v>223</v>
      </c>
      <c r="C74" s="21" t="str">
        <f>IF('Adherence Review'!$B$34="","Not Scored",IF('Adherence Review'!$B$34="X","X","✔"))</f>
        <v>Not Scored</v>
      </c>
      <c r="D74" s="13"/>
      <c r="E74" s="13"/>
      <c r="F74" s="13"/>
      <c r="G74" s="13"/>
      <c r="H74" s="13"/>
      <c r="I74" s="13"/>
      <c r="O74" s="24"/>
      <c r="P74"/>
      <c r="Q74" s="15" t="str">
        <f>IF('Adherence Review'!$B$34="","Not Scored",IF('Adherence Review'!$B$34="X","X","✔"))</f>
        <v>Not Scored</v>
      </c>
    </row>
    <row r="75" spans="1:17" s="15" customFormat="1" ht="18" x14ac:dyDescent="0.3">
      <c r="A75" s="17" t="s">
        <v>224</v>
      </c>
      <c r="B75" s="25" t="s">
        <v>117</v>
      </c>
      <c r="C75" s="18" t="s">
        <v>118</v>
      </c>
      <c r="D75" s="13"/>
      <c r="E75" s="13"/>
      <c r="F75" s="13"/>
      <c r="G75" s="13"/>
      <c r="H75" s="13"/>
      <c r="I75" s="13"/>
      <c r="O75" s="24"/>
      <c r="P75"/>
    </row>
    <row r="76" spans="1:17" s="15" customFormat="1" ht="31.2" x14ac:dyDescent="0.3">
      <c r="A76" s="19" t="s">
        <v>225</v>
      </c>
      <c r="B76" s="20" t="s">
        <v>226</v>
      </c>
      <c r="C76" s="19" t="str">
        <f>IF('Adherence Review'!$B$38="","Not Scored",IF('Adherence Review'!$B$38="X","X","✔"))</f>
        <v>Not Scored</v>
      </c>
      <c r="D76" s="13"/>
      <c r="E76" s="13"/>
      <c r="F76" s="13"/>
      <c r="G76" s="13"/>
      <c r="H76" s="13"/>
      <c r="I76" s="13"/>
      <c r="O76" s="24"/>
      <c r="P76">
        <v>61</v>
      </c>
      <c r="Q76" s="15" t="str">
        <f>IF('Adherence Review'!$B$38="","Not Scored",IF('Adherence Review'!$B$38="X","X","✔"))</f>
        <v>Not Scored</v>
      </c>
    </row>
    <row r="77" spans="1:17" s="15" customFormat="1" ht="31.2" x14ac:dyDescent="0.3">
      <c r="A77" s="21" t="s">
        <v>227</v>
      </c>
      <c r="B77" s="22" t="s">
        <v>229</v>
      </c>
      <c r="C77" s="21" t="str">
        <f>IF('Adherence Review'!$B$38="","Not Scored",IF('Adherence Review'!$B$38="X","X","✔"))</f>
        <v>Not Scored</v>
      </c>
      <c r="D77" s="13"/>
      <c r="E77" s="13"/>
      <c r="F77" s="13"/>
      <c r="G77" s="13"/>
      <c r="H77" s="13"/>
      <c r="I77" s="13"/>
      <c r="O77" s="24"/>
      <c r="P77"/>
      <c r="Q77" s="15" t="str">
        <f>IF('Adherence Review'!$B$38="","Not Scored",IF('Adherence Review'!$B$38="X","X","✔"))</f>
        <v>Not Scored</v>
      </c>
    </row>
    <row r="78" spans="1:17" s="15" customFormat="1" ht="15.6" x14ac:dyDescent="0.3">
      <c r="A78" s="19" t="s">
        <v>228</v>
      </c>
      <c r="B78" s="20" t="s">
        <v>163</v>
      </c>
      <c r="C78" s="19" t="str">
        <f>IF('Adherence Review'!$B$38="","Not Scored",IF('Adherence Review'!$B$38="X","X","✔"))</f>
        <v>Not Scored</v>
      </c>
      <c r="D78" s="13"/>
      <c r="E78" s="13"/>
      <c r="F78" s="13"/>
      <c r="G78" s="13"/>
      <c r="H78" s="13"/>
      <c r="I78" s="13"/>
      <c r="O78" s="24"/>
      <c r="P78"/>
      <c r="Q78" s="15" t="str">
        <f>IF('Adherence Review'!$B$38="","Not Scored",IF('Adherence Review'!$B$38="X","X","✔"))</f>
        <v>Not Scored</v>
      </c>
    </row>
    <row r="79" spans="1:17" s="15" customFormat="1" ht="15.6" x14ac:dyDescent="0.3">
      <c r="A79" s="21" t="s">
        <v>230</v>
      </c>
      <c r="B79" s="22" t="s">
        <v>232</v>
      </c>
      <c r="C79" s="21" t="str">
        <f>IF('Adherence Review'!$B$38="","Not Scored",IF('Adherence Review'!$B$38="X","X","✔"))</f>
        <v>Not Scored</v>
      </c>
      <c r="D79" s="13"/>
      <c r="E79" s="13"/>
      <c r="F79" s="13"/>
      <c r="G79" s="13"/>
      <c r="H79" s="13"/>
      <c r="I79" s="13"/>
      <c r="O79" s="24"/>
      <c r="P79"/>
      <c r="Q79" s="15" t="str">
        <f>IF('Adherence Review'!$B$38="","Not Scored",IF('Adherence Review'!$B$38="X","X","✔"))</f>
        <v>Not Scored</v>
      </c>
    </row>
    <row r="80" spans="1:17" s="15" customFormat="1" ht="15.6" x14ac:dyDescent="0.3">
      <c r="A80" s="19" t="s">
        <v>231</v>
      </c>
      <c r="B80" s="20" t="s">
        <v>234</v>
      </c>
      <c r="C80" s="19" t="str">
        <f>IF('Adherence Review'!$B$38="","Not Scored",IF('Adherence Review'!$B$38="X","X","✔"))</f>
        <v>Not Scored</v>
      </c>
      <c r="D80" s="13"/>
      <c r="E80" s="13"/>
      <c r="F80" s="13"/>
      <c r="G80" s="13"/>
      <c r="H80" s="13"/>
      <c r="I80" s="13"/>
      <c r="O80" s="24"/>
      <c r="P80"/>
      <c r="Q80" s="15" t="str">
        <f>IF('Adherence Review'!$B$38="","Not Scored",IF('Adherence Review'!$B$38="X","X","✔"))</f>
        <v>Not Scored</v>
      </c>
    </row>
    <row r="81" spans="1:17" s="15" customFormat="1" ht="31.2" x14ac:dyDescent="0.3">
      <c r="A81" s="21" t="s">
        <v>233</v>
      </c>
      <c r="B81" s="22" t="s">
        <v>236</v>
      </c>
      <c r="C81" s="21" t="str">
        <f>IF('Adherence Review'!$B$38="","Not Scored",IF('Adherence Review'!$B$38="X","X","✔"))</f>
        <v>Not Scored</v>
      </c>
      <c r="D81" s="13"/>
      <c r="E81" s="13"/>
      <c r="F81" s="13"/>
      <c r="G81" s="13"/>
      <c r="H81" s="13"/>
      <c r="I81" s="13"/>
      <c r="O81" s="24"/>
      <c r="P81"/>
      <c r="Q81" s="15" t="str">
        <f>IF('Adherence Review'!$B$38="","Not Scored",IF('Adherence Review'!$B$38="X","X","✔"))</f>
        <v>Not Scored</v>
      </c>
    </row>
    <row r="82" spans="1:17" s="15" customFormat="1" ht="15.6" x14ac:dyDescent="0.3">
      <c r="A82" s="19" t="s">
        <v>235</v>
      </c>
      <c r="B82" s="20" t="s">
        <v>238</v>
      </c>
      <c r="C82" s="19" t="str">
        <f>IF('Adherence Review'!$B$38="","Not Scored",IF('Adherence Review'!$B$38="X","X","✔"))</f>
        <v>Not Scored</v>
      </c>
      <c r="D82" s="13"/>
      <c r="E82" s="13"/>
      <c r="F82" s="13"/>
      <c r="G82" s="13"/>
      <c r="H82" s="13"/>
      <c r="I82" s="13"/>
      <c r="O82" s="24"/>
      <c r="P82"/>
      <c r="Q82" s="15" t="str">
        <f>IF('Adherence Review'!$B$38="","Not Scored",IF('Adherence Review'!$B$38="X","X","✔"))</f>
        <v>Not Scored</v>
      </c>
    </row>
    <row r="83" spans="1:17" s="15" customFormat="1" ht="15.6" x14ac:dyDescent="0.3">
      <c r="A83" s="21" t="s">
        <v>237</v>
      </c>
      <c r="B83" s="22" t="s">
        <v>240</v>
      </c>
      <c r="C83" s="21" t="str">
        <f>IF('Adherence Review'!$B$38="","Not Scored",IF('Adherence Review'!$B$38="X","X","✔"))</f>
        <v>Not Scored</v>
      </c>
      <c r="D83" s="13"/>
      <c r="E83" s="13"/>
      <c r="F83" s="13"/>
      <c r="G83" s="13"/>
      <c r="H83" s="13"/>
      <c r="I83" s="13"/>
      <c r="O83" s="24"/>
      <c r="P83"/>
      <c r="Q83" s="15" t="str">
        <f>IF('Adherence Review'!$B$38="","Not Scored",IF('Adherence Review'!$B$38="X","X","✔"))</f>
        <v>Not Scored</v>
      </c>
    </row>
    <row r="84" spans="1:17" s="15" customFormat="1" ht="15.6" x14ac:dyDescent="0.3">
      <c r="A84" s="19" t="s">
        <v>239</v>
      </c>
      <c r="B84" s="20" t="s">
        <v>242</v>
      </c>
      <c r="C84" s="19" t="str">
        <f>IF('Adherence Review'!$B$38="","Not Scored",IF('Adherence Review'!$B$38="X","X","✔"))</f>
        <v>Not Scored</v>
      </c>
      <c r="D84" s="13"/>
      <c r="E84" s="13"/>
      <c r="F84" s="13"/>
      <c r="G84" s="13"/>
      <c r="H84" s="13"/>
      <c r="I84" s="13"/>
      <c r="O84" s="24"/>
      <c r="P84"/>
      <c r="Q84" s="15" t="str">
        <f>IF('Adherence Review'!$B$38="","Not Scored",IF('Adherence Review'!$B$38="X","X","✔"))</f>
        <v>Not Scored</v>
      </c>
    </row>
    <row r="85" spans="1:17" s="15" customFormat="1" ht="15.6" x14ac:dyDescent="0.3">
      <c r="A85" s="21" t="s">
        <v>241</v>
      </c>
      <c r="B85" s="22" t="s">
        <v>259</v>
      </c>
      <c r="C85" s="21" t="str">
        <f>IF('Adherence Review'!$B$39="","Not Scored",IF('Adherence Review'!$B$39="X","X","✔"))</f>
        <v>Not Scored</v>
      </c>
      <c r="D85" s="13"/>
      <c r="E85" s="13"/>
      <c r="F85" s="13"/>
      <c r="G85" s="13"/>
      <c r="H85" s="13"/>
      <c r="I85" s="13"/>
      <c r="O85" s="24"/>
      <c r="P85">
        <v>62</v>
      </c>
      <c r="Q85" s="15" t="str">
        <f>IF('Adherence Review'!$B$39="","Not Scored",IF('Adherence Review'!$B$39="X","X","✔"))</f>
        <v>Not Scored</v>
      </c>
    </row>
    <row r="86" spans="1:17" s="15" customFormat="1" ht="31.2" x14ac:dyDescent="0.3">
      <c r="A86" s="19" t="s">
        <v>243</v>
      </c>
      <c r="B86" s="20" t="s">
        <v>120</v>
      </c>
      <c r="C86" s="19" t="str">
        <f>IF('Adherence Review'!$B$39="","Not Scored",IF('Adherence Review'!$B$39="X","X","✔"))</f>
        <v>Not Scored</v>
      </c>
      <c r="D86" s="13"/>
      <c r="E86" s="13"/>
      <c r="F86" s="13"/>
      <c r="G86" s="13"/>
      <c r="H86" s="13"/>
      <c r="I86" s="13"/>
      <c r="O86" s="24"/>
      <c r="P86"/>
      <c r="Q86" s="15" t="str">
        <f>IF('Adherence Review'!$B$39="","Not Scored",IF('Adherence Review'!$B$39="X","X","✔"))</f>
        <v>Not Scored</v>
      </c>
    </row>
    <row r="87" spans="1:17" s="15" customFormat="1" ht="15.6" x14ac:dyDescent="0.3">
      <c r="A87" s="21" t="s">
        <v>244</v>
      </c>
      <c r="B87" s="22" t="s">
        <v>122</v>
      </c>
      <c r="C87" s="21" t="str">
        <f>IF('Adherence Review'!$B$40="","Not Scored",IF('Adherence Review'!$B$40="X","X","✔"))</f>
        <v>Not Scored</v>
      </c>
      <c r="D87" s="13"/>
      <c r="E87" s="13"/>
      <c r="F87" s="13"/>
      <c r="G87" s="13"/>
      <c r="H87" s="13"/>
      <c r="I87" s="13"/>
      <c r="O87" s="24"/>
      <c r="P87">
        <v>63</v>
      </c>
      <c r="Q87" s="15" t="str">
        <f>IF('Adherence Review'!$B$40="","Not Scored",IF('Adherence Review'!$B$40="X","X","✔"))</f>
        <v>Not Scored</v>
      </c>
    </row>
    <row r="88" spans="1:17" s="15" customFormat="1" ht="15.6" x14ac:dyDescent="0.3">
      <c r="A88" s="19" t="s">
        <v>245</v>
      </c>
      <c r="B88" s="20" t="s">
        <v>246</v>
      </c>
      <c r="C88" s="19" t="str">
        <f>IF('Adherence Review'!$B$41="","Not Scored",IF('Adherence Review'!$B$41="X","X","✔"))</f>
        <v>Not Scored</v>
      </c>
      <c r="D88" s="13"/>
      <c r="E88" s="13"/>
      <c r="F88" s="13"/>
      <c r="G88" s="13"/>
      <c r="H88" s="13"/>
      <c r="I88" s="13"/>
      <c r="O88" s="24"/>
      <c r="P88">
        <v>64</v>
      </c>
      <c r="Q88" s="15" t="str">
        <f>IF('Adherence Review'!$B$41="","Not Scored",IF('Adherence Review'!$B$41="X","X","✔"))</f>
        <v>Not Scored</v>
      </c>
    </row>
    <row r="89" spans="1:17" s="15" customFormat="1" ht="15.6" x14ac:dyDescent="0.3">
      <c r="A89" s="21" t="s">
        <v>247</v>
      </c>
      <c r="B89" s="22" t="s">
        <v>248</v>
      </c>
      <c r="C89" s="21" t="str">
        <f>IF('Adherence Review'!$B$41="","Not Scored",IF('Adherence Review'!$B$41="X","X","✔"))</f>
        <v>Not Scored</v>
      </c>
      <c r="D89" s="13"/>
      <c r="E89" s="13"/>
      <c r="F89" s="13"/>
      <c r="G89" s="13"/>
      <c r="H89" s="13"/>
      <c r="I89" s="13"/>
      <c r="O89" s="24"/>
      <c r="P89"/>
      <c r="Q89" s="15" t="str">
        <f>IF('Adherence Review'!$B$41="","Not Scored",IF('Adherence Review'!$B$41="X","X","✔"))</f>
        <v>Not Scored</v>
      </c>
    </row>
    <row r="90" spans="1:17" s="15" customFormat="1" ht="15.6" x14ac:dyDescent="0.3">
      <c r="A90" s="19" t="s">
        <v>249</v>
      </c>
      <c r="B90" s="20" t="s">
        <v>250</v>
      </c>
      <c r="C90" s="19" t="str">
        <f>IF('Adherence Review'!$B$41="","Not Scored",IF('Adherence Review'!$B$41="X","X","✔"))</f>
        <v>Not Scored</v>
      </c>
      <c r="D90" s="13"/>
      <c r="E90" s="13"/>
      <c r="F90" s="13"/>
      <c r="G90" s="13"/>
      <c r="H90" s="13"/>
      <c r="I90" s="13"/>
      <c r="O90" s="24"/>
      <c r="P90"/>
      <c r="Q90" s="15" t="str">
        <f>IF('Adherence Review'!$B$41="","Not Scored",IF('Adherence Review'!$B$41="X","X","✔"))</f>
        <v>Not Scored</v>
      </c>
    </row>
    <row r="91" spans="1:17" s="15" customFormat="1" ht="15.6" x14ac:dyDescent="0.3">
      <c r="A91" s="21" t="s">
        <v>251</v>
      </c>
      <c r="B91" s="22" t="s">
        <v>252</v>
      </c>
      <c r="C91" s="21" t="str">
        <f>IF('Adherence Review'!$B$41="","Not Scored",IF('Adherence Review'!$B$41="X","X","✔"))</f>
        <v>Not Scored</v>
      </c>
      <c r="D91" s="13"/>
      <c r="E91" s="13"/>
      <c r="F91" s="13"/>
      <c r="G91" s="13"/>
      <c r="H91" s="13"/>
      <c r="I91" s="13"/>
      <c r="O91" s="24"/>
      <c r="P91"/>
      <c r="Q91" s="15" t="str">
        <f>IF('Adherence Review'!$B$41="","Not Scored",IF('Adherence Review'!$B$41="X","X","✔"))</f>
        <v>Not Scored</v>
      </c>
    </row>
    <row r="92" spans="1:17" s="15" customFormat="1" ht="15.6" x14ac:dyDescent="0.3">
      <c r="A92" s="19" t="s">
        <v>253</v>
      </c>
      <c r="B92" s="20" t="s">
        <v>254</v>
      </c>
      <c r="C92" s="19" t="str">
        <f>IF('Adherence Review'!$B$41="","Not Scored",IF('Adherence Review'!$B$41="X","X","✔"))</f>
        <v>Not Scored</v>
      </c>
      <c r="D92" s="13"/>
      <c r="E92" s="13"/>
      <c r="F92" s="13"/>
      <c r="G92" s="13"/>
      <c r="H92" s="13"/>
      <c r="I92" s="13"/>
      <c r="O92" s="24"/>
      <c r="P92"/>
      <c r="Q92" s="15" t="str">
        <f>IF('Adherence Review'!$B$41="","Not Scored",IF('Adherence Review'!$B$41="X","X","✔"))</f>
        <v>Not Scored</v>
      </c>
    </row>
    <row r="93" spans="1:17" s="15" customFormat="1" ht="15.6" x14ac:dyDescent="0.3">
      <c r="A93" s="21" t="s">
        <v>255</v>
      </c>
      <c r="B93" s="22" t="s">
        <v>548</v>
      </c>
      <c r="C93" s="21" t="str">
        <f>IF('Adherence Review'!$B$41="","Not Scored",IF('Adherence Review'!$B$41="X","X","✔"))</f>
        <v>Not Scored</v>
      </c>
      <c r="D93" s="13"/>
      <c r="E93" s="13"/>
      <c r="F93" s="13"/>
      <c r="G93" s="13"/>
      <c r="H93" s="13"/>
      <c r="I93" s="13"/>
      <c r="O93" s="24"/>
      <c r="P93"/>
      <c r="Q93" s="15" t="str">
        <f>IF('Adherence Review'!$B$41="","Not Scored",IF('Adherence Review'!$B$41="X","X","✔"))</f>
        <v>Not Scored</v>
      </c>
    </row>
    <row r="94" spans="1:17" s="15" customFormat="1" ht="31.2" x14ac:dyDescent="0.3">
      <c r="A94" s="19" t="s">
        <v>256</v>
      </c>
      <c r="B94" s="20" t="s">
        <v>257</v>
      </c>
      <c r="C94" s="19" t="str">
        <f>IF('Adherence Review'!$B$41="","Not Scored",IF('Adherence Review'!$B$41="X","X","✔"))</f>
        <v>Not Scored</v>
      </c>
      <c r="D94" s="13"/>
      <c r="E94" s="13"/>
      <c r="F94" s="13"/>
      <c r="G94" s="13"/>
      <c r="H94" s="13"/>
      <c r="I94" s="13"/>
      <c r="O94" s="24"/>
      <c r="P94"/>
      <c r="Q94" s="15" t="str">
        <f>IF('Adherence Review'!$B$41="","Not Scored",IF('Adherence Review'!$B$41="X","X","✔"))</f>
        <v>Not Scored</v>
      </c>
    </row>
    <row r="95" spans="1:17" s="15" customFormat="1" ht="15.6" x14ac:dyDescent="0.3">
      <c r="A95" s="21" t="s">
        <v>258</v>
      </c>
      <c r="B95" s="22" t="s">
        <v>259</v>
      </c>
      <c r="C95" s="21" t="str">
        <f>IF('Adherence Review'!$B$42="","Not Scored",IF('Adherence Review'!$B$42="X","X","✔"))</f>
        <v>Not Scored</v>
      </c>
      <c r="D95" s="13"/>
      <c r="E95" s="13"/>
      <c r="F95" s="13"/>
      <c r="G95" s="13"/>
      <c r="H95" s="13"/>
      <c r="I95" s="13"/>
      <c r="O95" s="24"/>
      <c r="P95">
        <v>65</v>
      </c>
      <c r="Q95" s="15" t="str">
        <f>IF('Adherence Review'!$B$42="","Not Scored",IF('Adherence Review'!$B$42="X","X","✔"))</f>
        <v>Not Scored</v>
      </c>
    </row>
    <row r="96" spans="1:17" s="15" customFormat="1" ht="15.6" x14ac:dyDescent="0.3">
      <c r="A96" s="19" t="s">
        <v>260</v>
      </c>
      <c r="B96" s="20" t="s">
        <v>555</v>
      </c>
      <c r="C96" s="19" t="str">
        <f>IF('Adherence Review'!$B$42="","Not Scored",IF('Adherence Review'!$B$42="X","X","✔"))</f>
        <v>Not Scored</v>
      </c>
      <c r="D96" s="13"/>
      <c r="E96" s="13"/>
      <c r="F96" s="13"/>
      <c r="G96" s="13"/>
      <c r="H96" s="13"/>
      <c r="I96" s="13"/>
      <c r="O96" s="24"/>
      <c r="P96"/>
      <c r="Q96" s="15" t="str">
        <f>IF('Adherence Review'!$B$42="","Not Scored",IF('Adherence Review'!$B$42="X","X","✔"))</f>
        <v>Not Scored</v>
      </c>
    </row>
    <row r="97" spans="1:17" s="15" customFormat="1" ht="31.2" x14ac:dyDescent="0.3">
      <c r="A97" s="21" t="s">
        <v>261</v>
      </c>
      <c r="B97" s="22" t="s">
        <v>549</v>
      </c>
      <c r="C97" s="21" t="str">
        <f>IF('Adherence Review'!$B$42="","Not Scored",IF('Adherence Review'!$B$42="X","X","✔"))</f>
        <v>Not Scored</v>
      </c>
      <c r="D97" s="13"/>
      <c r="E97" s="13"/>
      <c r="F97" s="13"/>
      <c r="G97" s="13"/>
      <c r="H97" s="13"/>
      <c r="I97" s="13"/>
      <c r="O97" s="24"/>
      <c r="P97"/>
      <c r="Q97" s="15" t="str">
        <f>IF('Adherence Review'!$B$42="","Not Scored",IF('Adherence Review'!$B$42="X","X","✔"))</f>
        <v>Not Scored</v>
      </c>
    </row>
    <row r="98" spans="1:17" s="15" customFormat="1" ht="31.2" x14ac:dyDescent="0.3">
      <c r="A98" s="19" t="s">
        <v>262</v>
      </c>
      <c r="B98" s="20" t="s">
        <v>257</v>
      </c>
      <c r="C98" s="19" t="str">
        <f>IF('Adherence Review'!$B$42="","Not Scored",IF('Adherence Review'!$B$42="X","X","✔"))</f>
        <v>Not Scored</v>
      </c>
      <c r="D98" s="13"/>
      <c r="E98" s="13"/>
      <c r="F98" s="13"/>
      <c r="G98" s="13"/>
      <c r="H98" s="13"/>
      <c r="I98" s="13"/>
      <c r="O98" s="24"/>
      <c r="P98"/>
      <c r="Q98" s="15" t="str">
        <f>IF('Adherence Review'!$B$42="","Not Scored",IF('Adherence Review'!$B$42="X","X","✔"))</f>
        <v>Not Scored</v>
      </c>
    </row>
    <row r="99" spans="1:17" s="15" customFormat="1" ht="15.6" x14ac:dyDescent="0.3">
      <c r="A99" s="21" t="s">
        <v>263</v>
      </c>
      <c r="B99" s="22" t="s">
        <v>259</v>
      </c>
      <c r="C99" s="21" t="str">
        <f>IF('Adherence Review'!$B$43="","Not Scored",IF('Adherence Review'!$B$43="X","X","✔"))</f>
        <v>Not Scored</v>
      </c>
      <c r="D99" s="13"/>
      <c r="E99" s="13"/>
      <c r="F99" s="13"/>
      <c r="G99" s="13"/>
      <c r="H99" s="13"/>
      <c r="I99" s="13"/>
      <c r="O99" s="24"/>
      <c r="P99">
        <v>66</v>
      </c>
      <c r="Q99" s="15" t="str">
        <f>IF('Adherence Review'!$B$43="","Not Scored",IF('Adherence Review'!$B$43="X","X","✔"))</f>
        <v>Not Scored</v>
      </c>
    </row>
    <row r="100" spans="1:17" s="15" customFormat="1" ht="15.6" x14ac:dyDescent="0.3">
      <c r="A100" s="19" t="s">
        <v>264</v>
      </c>
      <c r="B100" s="20" t="s">
        <v>555</v>
      </c>
      <c r="C100" s="19" t="str">
        <f>IF('Adherence Review'!$B$43="","Not Scored",IF('Adherence Review'!$B$43="X","X","✔"))</f>
        <v>Not Scored</v>
      </c>
      <c r="D100" s="13"/>
      <c r="E100" s="13"/>
      <c r="F100" s="13"/>
      <c r="G100" s="13"/>
      <c r="H100" s="13"/>
      <c r="I100" s="13"/>
      <c r="O100" s="24"/>
      <c r="P100"/>
      <c r="Q100" s="15" t="str">
        <f>IF('Adherence Review'!$B$43="","Not Scored",IF('Adherence Review'!$B$43="X","X","✔"))</f>
        <v>Not Scored</v>
      </c>
    </row>
    <row r="101" spans="1:17" s="15" customFormat="1" ht="15.6" x14ac:dyDescent="0.3">
      <c r="A101" s="21" t="s">
        <v>265</v>
      </c>
      <c r="B101" s="22" t="s">
        <v>266</v>
      </c>
      <c r="C101" s="21" t="str">
        <f>IF('Adherence Review'!$B$43="","Not Scored",IF('Adherence Review'!$B$43="X","X","✔"))</f>
        <v>Not Scored</v>
      </c>
      <c r="D101" s="13"/>
      <c r="E101" s="13"/>
      <c r="F101" s="13"/>
      <c r="G101" s="13"/>
      <c r="H101" s="13"/>
      <c r="I101" s="13"/>
      <c r="O101" s="24"/>
      <c r="P101"/>
      <c r="Q101" s="15" t="str">
        <f>IF('Adherence Review'!$B$43="","Not Scored",IF('Adherence Review'!$B$43="X","X","✔"))</f>
        <v>Not Scored</v>
      </c>
    </row>
    <row r="102" spans="1:17" s="15" customFormat="1" ht="15.6" x14ac:dyDescent="0.3">
      <c r="A102" s="19" t="s">
        <v>267</v>
      </c>
      <c r="B102" s="20" t="s">
        <v>268</v>
      </c>
      <c r="C102" s="19" t="str">
        <f>IF('Adherence Review'!$B$44="","Not Scored",IF('Adherence Review'!$B$44="X","X","✔"))</f>
        <v>Not Scored</v>
      </c>
      <c r="D102" s="13"/>
      <c r="E102" s="13"/>
      <c r="F102" s="13"/>
      <c r="G102" s="13"/>
      <c r="H102" s="13"/>
      <c r="I102" s="13"/>
      <c r="O102" s="24"/>
      <c r="P102">
        <v>67</v>
      </c>
      <c r="Q102" s="15" t="str">
        <f>IF('Adherence Review'!$B$44="","Not Scored",IF('Adherence Review'!$B$44="X","X","✔"))</f>
        <v>Not Scored</v>
      </c>
    </row>
    <row r="103" spans="1:17" s="15" customFormat="1" ht="15.6" x14ac:dyDescent="0.3">
      <c r="A103" s="21" t="s">
        <v>269</v>
      </c>
      <c r="B103" s="22" t="s">
        <v>270</v>
      </c>
      <c r="C103" s="21" t="str">
        <f>IF('Adherence Review'!$B$44="","Not Scored",IF('Adherence Review'!$B$44="X","X","✔"))</f>
        <v>Not Scored</v>
      </c>
      <c r="D103" s="13"/>
      <c r="E103" s="13"/>
      <c r="F103" s="13"/>
      <c r="G103" s="13"/>
      <c r="H103" s="13"/>
      <c r="I103" s="13"/>
      <c r="O103" s="24"/>
      <c r="P103"/>
      <c r="Q103" s="15" t="str">
        <f>IF('Adherence Review'!$B$44="","Not Scored",IF('Adherence Review'!$B$44="X","X","✔"))</f>
        <v>Not Scored</v>
      </c>
    </row>
    <row r="104" spans="1:17" s="15" customFormat="1" ht="31.2" x14ac:dyDescent="0.3">
      <c r="A104" s="19" t="s">
        <v>271</v>
      </c>
      <c r="B104" s="20" t="s">
        <v>120</v>
      </c>
      <c r="C104" s="19" t="str">
        <f>IF('Adherence Review'!$B$44="","Not Scored",IF('Adherence Review'!$B$44="X","X","✔"))</f>
        <v>Not Scored</v>
      </c>
      <c r="D104" s="13"/>
      <c r="E104" s="13"/>
      <c r="F104" s="13"/>
      <c r="G104" s="13"/>
      <c r="H104" s="13"/>
      <c r="I104" s="13"/>
      <c r="O104" s="24"/>
      <c r="P104"/>
      <c r="Q104" s="15" t="str">
        <f>IF('Adherence Review'!$B$44="","Not Scored",IF('Adherence Review'!$B$44="X","X","✔"))</f>
        <v>Not Scored</v>
      </c>
    </row>
    <row r="105" spans="1:17" s="15" customFormat="1" ht="31.2" x14ac:dyDescent="0.3">
      <c r="A105" s="21" t="s">
        <v>272</v>
      </c>
      <c r="B105" s="22" t="s">
        <v>122</v>
      </c>
      <c r="C105" s="21" t="str">
        <f>IF('Adherence Review'!$B$45="","Not Scored",IF('Adherence Review'!$B$45="X","X","✔"))</f>
        <v>Not Scored</v>
      </c>
      <c r="D105" s="13"/>
      <c r="E105" s="13"/>
      <c r="F105" s="13"/>
      <c r="G105" s="13"/>
      <c r="H105" s="13"/>
      <c r="I105" s="13"/>
      <c r="O105" s="24"/>
      <c r="P105">
        <v>68</v>
      </c>
      <c r="Q105" s="15" t="str">
        <f>IF('Adherence Review'!$B$45="","Not Scored",IF('Adherence Review'!$B$45="X","X","✔"))</f>
        <v>Not Scored</v>
      </c>
    </row>
    <row r="106" spans="1:17" s="15" customFormat="1" ht="15.6" x14ac:dyDescent="0.3">
      <c r="A106" s="19" t="s">
        <v>273</v>
      </c>
      <c r="B106" s="20" t="s">
        <v>274</v>
      </c>
      <c r="C106" s="19" t="str">
        <f>IF('Adherence Review'!$B$46="","Not Scored",IF('Adherence Review'!$B$46="X","X","✔"))</f>
        <v>Not Scored</v>
      </c>
      <c r="D106" s="13"/>
      <c r="E106" s="13"/>
      <c r="F106" s="13"/>
      <c r="G106" s="13"/>
      <c r="H106" s="13"/>
      <c r="I106" s="13"/>
      <c r="O106" s="24"/>
      <c r="P106">
        <v>69</v>
      </c>
      <c r="Q106" s="15" t="str">
        <f>IF('Adherence Review'!$B$46="","Not Scored",IF('Adherence Review'!$B$46="X","X","✔"))</f>
        <v>Not Scored</v>
      </c>
    </row>
    <row r="107" spans="1:17" s="15" customFormat="1" ht="15.6" x14ac:dyDescent="0.3">
      <c r="A107" s="21" t="s">
        <v>275</v>
      </c>
      <c r="B107" s="22" t="s">
        <v>276</v>
      </c>
      <c r="C107" s="21" t="str">
        <f>IF('Adherence Review'!$B$46="","Not Scored",IF('Adherence Review'!$B$46="X","X","✔"))</f>
        <v>Not Scored</v>
      </c>
      <c r="D107" s="13"/>
      <c r="E107" s="13"/>
      <c r="F107" s="13"/>
      <c r="G107" s="13"/>
      <c r="H107" s="13"/>
      <c r="I107" s="13"/>
      <c r="O107" s="24"/>
      <c r="P107"/>
      <c r="Q107" s="15" t="str">
        <f>IF('Adherence Review'!$B$46="","Not Scored",IF('Adherence Review'!$B$46="X","X","✔"))</f>
        <v>Not Scored</v>
      </c>
    </row>
    <row r="108" spans="1:17" s="15" customFormat="1" ht="31.2" x14ac:dyDescent="0.3">
      <c r="A108" s="19" t="s">
        <v>277</v>
      </c>
      <c r="B108" s="20" t="s">
        <v>278</v>
      </c>
      <c r="C108" s="19" t="str">
        <f>IF('Adherence Review'!$B$46="","Not Scored",IF('Adherence Review'!$B$46="X","X","✔"))</f>
        <v>Not Scored</v>
      </c>
      <c r="D108" s="13"/>
      <c r="E108" s="13"/>
      <c r="F108" s="13"/>
      <c r="G108" s="13"/>
      <c r="H108" s="13"/>
      <c r="I108" s="13"/>
      <c r="O108" s="24"/>
      <c r="P108"/>
      <c r="Q108" s="15" t="str">
        <f>IF('Adherence Review'!$B$46="","Not Scored",IF('Adherence Review'!$B$46="X","X","✔"))</f>
        <v>Not Scored</v>
      </c>
    </row>
    <row r="109" spans="1:17" s="15" customFormat="1" ht="31.2" x14ac:dyDescent="0.3">
      <c r="A109" s="21" t="s">
        <v>279</v>
      </c>
      <c r="B109" s="22" t="s">
        <v>280</v>
      </c>
      <c r="C109" s="21" t="str">
        <f>IF('Adherence Review'!$B$46="","Not Scored",IF('Adherence Review'!$B$46="X","X","✔"))</f>
        <v>Not Scored</v>
      </c>
      <c r="D109" s="13"/>
      <c r="E109" s="13"/>
      <c r="F109" s="13"/>
      <c r="G109" s="13"/>
      <c r="H109" s="13"/>
      <c r="I109" s="13"/>
      <c r="O109" s="24"/>
      <c r="P109"/>
      <c r="Q109" s="15" t="str">
        <f>IF('Adherence Review'!$B$46="","Not Scored",IF('Adherence Review'!$B$46="X","X","✔"))</f>
        <v>Not Scored</v>
      </c>
    </row>
    <row r="110" spans="1:17" s="15" customFormat="1" ht="15.6" x14ac:dyDescent="0.3">
      <c r="A110" s="19" t="s">
        <v>281</v>
      </c>
      <c r="B110" s="20" t="s">
        <v>282</v>
      </c>
      <c r="C110" s="19" t="str">
        <f>IF('Adherence Review'!$B$46="","Not Scored",IF('Adherence Review'!$B$46="X","X","✔"))</f>
        <v>Not Scored</v>
      </c>
      <c r="D110" s="13"/>
      <c r="E110" s="13"/>
      <c r="F110" s="13"/>
      <c r="G110" s="13"/>
      <c r="H110" s="13"/>
      <c r="I110" s="13"/>
      <c r="O110" s="24"/>
      <c r="P110"/>
      <c r="Q110" s="15" t="str">
        <f>IF('Adherence Review'!$B$46="","Not Scored",IF('Adherence Review'!$B$46="X","X","✔"))</f>
        <v>Not Scored</v>
      </c>
    </row>
    <row r="111" spans="1:17" s="15" customFormat="1" ht="18" x14ac:dyDescent="0.3">
      <c r="A111" s="17" t="s">
        <v>283</v>
      </c>
      <c r="B111" s="25" t="s">
        <v>117</v>
      </c>
      <c r="C111" s="18" t="s">
        <v>118</v>
      </c>
      <c r="D111" s="13"/>
      <c r="E111" s="13"/>
      <c r="F111" s="13"/>
      <c r="G111" s="13"/>
      <c r="H111" s="13"/>
      <c r="I111" s="13"/>
      <c r="O111" s="24"/>
      <c r="P111"/>
    </row>
    <row r="112" spans="1:17" s="15" customFormat="1" ht="15.6" x14ac:dyDescent="0.3">
      <c r="A112" s="19" t="s">
        <v>284</v>
      </c>
      <c r="B112" s="20" t="s">
        <v>259</v>
      </c>
      <c r="C112" s="19" t="str">
        <f>IF('Adherence Review'!$B$50="","Not Scored",IF('Adherence Review'!$B$50="X","X","✔"))</f>
        <v>Not Scored</v>
      </c>
      <c r="D112" s="13"/>
      <c r="E112" s="13"/>
      <c r="F112" s="13"/>
      <c r="G112" s="13"/>
      <c r="H112" s="13"/>
      <c r="I112" s="13"/>
      <c r="O112" s="24"/>
      <c r="P112">
        <v>75</v>
      </c>
      <c r="Q112" s="15" t="str">
        <f>IF('Adherence Review'!$B$50="","Not Scored",IF('Adherence Review'!$B$50="X","X","✔"))</f>
        <v>Not Scored</v>
      </c>
    </row>
    <row r="113" spans="1:17" s="15" customFormat="1" ht="15.6" x14ac:dyDescent="0.3">
      <c r="A113" s="21" t="s">
        <v>285</v>
      </c>
      <c r="B113" s="22" t="s">
        <v>165</v>
      </c>
      <c r="C113" s="21" t="str">
        <f>IF('Adherence Review'!$B$50="","Not Scored",IF('Adherence Review'!$B$50="X","X","✔"))</f>
        <v>Not Scored</v>
      </c>
      <c r="D113" s="13"/>
      <c r="E113" s="13"/>
      <c r="F113" s="13"/>
      <c r="G113" s="13"/>
      <c r="H113" s="13"/>
      <c r="I113" s="13"/>
      <c r="O113" s="24"/>
      <c r="P113"/>
      <c r="Q113" s="15" t="str">
        <f>IF('Adherence Review'!$B$50="","Not Scored",IF('Adherence Review'!$B$50="X","X","✔"))</f>
        <v>Not Scored</v>
      </c>
    </row>
    <row r="114" spans="1:17" s="15" customFormat="1" ht="31.2" x14ac:dyDescent="0.3">
      <c r="A114" s="19" t="s">
        <v>286</v>
      </c>
      <c r="B114" s="20" t="s">
        <v>287</v>
      </c>
      <c r="C114" s="19" t="str">
        <f>IF('Adherence Review'!$B$50="","Not Scored",IF('Adherence Review'!$B$50="X","X","✔"))</f>
        <v>Not Scored</v>
      </c>
      <c r="D114" s="13"/>
      <c r="E114" s="13"/>
      <c r="F114" s="13"/>
      <c r="G114" s="13"/>
      <c r="H114" s="13"/>
      <c r="I114" s="13"/>
      <c r="O114" s="24"/>
      <c r="P114"/>
      <c r="Q114" s="15" t="str">
        <f>IF('Adherence Review'!$B$50="","Not Scored",IF('Adherence Review'!$B$50="X","X","✔"))</f>
        <v>Not Scored</v>
      </c>
    </row>
    <row r="115" spans="1:17" s="15" customFormat="1" ht="15.6" x14ac:dyDescent="0.3">
      <c r="A115" s="21" t="s">
        <v>288</v>
      </c>
      <c r="B115" s="22" t="s">
        <v>259</v>
      </c>
      <c r="C115" s="21" t="str">
        <f>IF('Adherence Review'!$B$51="","Not Scored",IF('Adherence Review'!$B$51="X","X","✔"))</f>
        <v>Not Scored</v>
      </c>
      <c r="D115" s="13"/>
      <c r="E115" s="13"/>
      <c r="F115" s="13"/>
      <c r="G115" s="13"/>
      <c r="H115" s="13"/>
      <c r="I115" s="13"/>
      <c r="O115" s="24"/>
      <c r="P115">
        <v>76</v>
      </c>
      <c r="Q115" s="15" t="str">
        <f>IF('Adherence Review'!$B$51="","Not Scored",IF('Adherence Review'!$B$51="X","X","✔"))</f>
        <v>Not Scored</v>
      </c>
    </row>
    <row r="116" spans="1:17" s="15" customFormat="1" ht="15.6" x14ac:dyDescent="0.3">
      <c r="A116" s="19" t="s">
        <v>289</v>
      </c>
      <c r="B116" s="20" t="s">
        <v>165</v>
      </c>
      <c r="C116" s="19" t="str">
        <f>IF('Adherence Review'!$B$51="","Not Scored",IF('Adherence Review'!$B$51="X","X","✔"))</f>
        <v>Not Scored</v>
      </c>
      <c r="D116" s="13"/>
      <c r="E116" s="13"/>
      <c r="F116" s="13"/>
      <c r="G116" s="13"/>
      <c r="H116" s="13"/>
      <c r="I116" s="13"/>
      <c r="O116" s="24"/>
      <c r="P116"/>
      <c r="Q116" s="15" t="str">
        <f>IF('Adherence Review'!$B$51="","Not Scored",IF('Adherence Review'!$B$51="X","X","✔"))</f>
        <v>Not Scored</v>
      </c>
    </row>
    <row r="117" spans="1:17" s="15" customFormat="1" ht="31.2" x14ac:dyDescent="0.3">
      <c r="A117" s="21" t="s">
        <v>290</v>
      </c>
      <c r="B117" s="22" t="s">
        <v>287</v>
      </c>
      <c r="C117" s="21" t="str">
        <f>IF('Adherence Review'!$B$51="","Not Scored",IF('Adherence Review'!$B$51="X","X","✔"))</f>
        <v>Not Scored</v>
      </c>
      <c r="D117" s="13"/>
      <c r="E117" s="13"/>
      <c r="F117" s="13"/>
      <c r="G117" s="13"/>
      <c r="H117" s="13"/>
      <c r="I117" s="13"/>
      <c r="O117" s="24"/>
      <c r="P117"/>
      <c r="Q117" s="15" t="str">
        <f>IF('Adherence Review'!$B$51="","Not Scored",IF('Adherence Review'!$B$51="X","X","✔"))</f>
        <v>Not Scored</v>
      </c>
    </row>
    <row r="118" spans="1:17" s="15" customFormat="1" ht="18" x14ac:dyDescent="0.3">
      <c r="A118" s="17" t="s">
        <v>291</v>
      </c>
      <c r="B118" s="25" t="s">
        <v>117</v>
      </c>
      <c r="C118" s="18" t="s">
        <v>118</v>
      </c>
      <c r="D118" s="13"/>
      <c r="E118" s="13"/>
      <c r="F118" s="13"/>
      <c r="G118" s="13"/>
      <c r="H118" s="13"/>
      <c r="I118" s="13"/>
      <c r="O118" s="24"/>
      <c r="P118"/>
    </row>
    <row r="119" spans="1:17" s="15" customFormat="1" ht="15.6" x14ac:dyDescent="0.3">
      <c r="A119" s="19" t="s">
        <v>292</v>
      </c>
      <c r="B119" s="20" t="s">
        <v>293</v>
      </c>
      <c r="C119" s="19" t="str">
        <f>IF('Adherence Review'!$B$55="","Not Scored",IF('Adherence Review'!$B$55="X","X","✔"))</f>
        <v>Not Scored</v>
      </c>
      <c r="D119" s="13"/>
      <c r="E119" s="13"/>
      <c r="F119" s="13"/>
      <c r="G119" s="13"/>
      <c r="H119" s="13"/>
      <c r="I119" s="13"/>
      <c r="O119" s="24"/>
      <c r="P119">
        <v>82</v>
      </c>
      <c r="Q119" s="15" t="str">
        <f>IF('Adherence Review'!$B$55="","Not Scored",IF('Adherence Review'!$B$55="X","X","✔"))</f>
        <v>Not Scored</v>
      </c>
    </row>
    <row r="120" spans="1:17" s="15" customFormat="1" ht="15.6" x14ac:dyDescent="0.3">
      <c r="A120" s="21" t="s">
        <v>294</v>
      </c>
      <c r="B120" s="22" t="s">
        <v>295</v>
      </c>
      <c r="C120" s="21" t="str">
        <f>IF('Adherence Review'!$B$55="","Not Scored",IF('Adherence Review'!$B$55="X","X","✔"))</f>
        <v>Not Scored</v>
      </c>
      <c r="D120" s="13"/>
      <c r="E120" s="13"/>
      <c r="F120" s="13"/>
      <c r="G120" s="13"/>
      <c r="H120" s="13"/>
      <c r="I120" s="13"/>
      <c r="O120" s="24"/>
      <c r="P120"/>
      <c r="Q120" s="15" t="str">
        <f>IF('Adherence Review'!$B$55="","Not Scored",IF('Adherence Review'!$B$55="X","X","✔"))</f>
        <v>Not Scored</v>
      </c>
    </row>
    <row r="121" spans="1:17" s="15" customFormat="1" ht="15.6" x14ac:dyDescent="0.3">
      <c r="A121" s="19" t="s">
        <v>296</v>
      </c>
      <c r="B121" s="20" t="s">
        <v>293</v>
      </c>
      <c r="C121" s="19" t="str">
        <f>IF('Adherence Review'!$B$56="","Not Scored",IF('Adherence Review'!$B$56="X","X","✔"))</f>
        <v>Not Scored</v>
      </c>
      <c r="D121" s="13"/>
      <c r="E121" s="13"/>
      <c r="F121" s="13"/>
      <c r="G121" s="13"/>
      <c r="H121" s="13"/>
      <c r="I121" s="13"/>
      <c r="O121" s="24"/>
      <c r="P121">
        <v>83</v>
      </c>
      <c r="Q121" s="15" t="str">
        <f>IF('Adherence Review'!$B$56="","Not Scored",IF('Adherence Review'!$B$56="X","X","✔"))</f>
        <v>Not Scored</v>
      </c>
    </row>
    <row r="122" spans="1:17" s="15" customFormat="1" ht="15.6" x14ac:dyDescent="0.3">
      <c r="A122" s="21" t="s">
        <v>297</v>
      </c>
      <c r="B122" s="22" t="s">
        <v>295</v>
      </c>
      <c r="C122" s="21" t="str">
        <f>IF('Adherence Review'!$B$56="","Not Scored",IF('Adherence Review'!$B$56="X","X","✔"))</f>
        <v>Not Scored</v>
      </c>
      <c r="D122" s="13"/>
      <c r="E122" s="13"/>
      <c r="F122" s="13"/>
      <c r="G122" s="13"/>
      <c r="H122" s="13"/>
      <c r="I122" s="13"/>
      <c r="O122" s="24"/>
      <c r="P122"/>
      <c r="Q122" s="15" t="str">
        <f>IF('Adherence Review'!$B$56="","Not Scored",IF('Adherence Review'!$B$56="X","X","✔"))</f>
        <v>Not Scored</v>
      </c>
    </row>
    <row r="123" spans="1:17" s="15" customFormat="1" ht="31.2" x14ac:dyDescent="0.3">
      <c r="A123" s="19" t="s">
        <v>298</v>
      </c>
      <c r="B123" s="20" t="s">
        <v>120</v>
      </c>
      <c r="C123" s="19" t="str">
        <f>IF('Adherence Review'!$B$56="","Not Scored",IF('Adherence Review'!$B$56="X","X","✔"))</f>
        <v>Not Scored</v>
      </c>
      <c r="D123" s="13"/>
      <c r="E123" s="13"/>
      <c r="F123" s="13"/>
      <c r="G123" s="13"/>
      <c r="H123" s="13"/>
      <c r="I123" s="13"/>
      <c r="O123" s="24"/>
      <c r="P123"/>
      <c r="Q123" s="15" t="str">
        <f>IF('Adherence Review'!$B$56="","Not Scored",IF('Adherence Review'!$B$56="X","X","✔"))</f>
        <v>Not Scored</v>
      </c>
    </row>
    <row r="124" spans="1:17" s="15" customFormat="1" ht="15.6" x14ac:dyDescent="0.3">
      <c r="A124" s="21" t="s">
        <v>299</v>
      </c>
      <c r="B124" s="22" t="s">
        <v>300</v>
      </c>
      <c r="C124" s="21" t="str">
        <f>IF('Adherence Review'!$B$56="","Not Scored",IF('Adherence Review'!$B$56="X","X","✔"))</f>
        <v>Not Scored</v>
      </c>
      <c r="D124" s="13"/>
      <c r="E124" s="13"/>
      <c r="F124" s="13"/>
      <c r="G124" s="13"/>
      <c r="H124" s="13"/>
      <c r="I124" s="13"/>
      <c r="O124" s="24"/>
      <c r="P124"/>
      <c r="Q124" s="15" t="str">
        <f>IF('Adherence Review'!$B$56="","Not Scored",IF('Adherence Review'!$B$56="X","X","✔"))</f>
        <v>Not Scored</v>
      </c>
    </row>
    <row r="125" spans="1:17" s="15" customFormat="1" ht="15.6" x14ac:dyDescent="0.3">
      <c r="A125" s="19" t="s">
        <v>301</v>
      </c>
      <c r="B125" s="20" t="s">
        <v>266</v>
      </c>
      <c r="C125" s="19" t="str">
        <f>IF('Adherence Review'!$B$56="","Not Scored",IF('Adherence Review'!$B$56="X","X","✔"))</f>
        <v>Not Scored</v>
      </c>
      <c r="D125" s="13"/>
      <c r="E125" s="13"/>
      <c r="F125" s="13"/>
      <c r="G125" s="13"/>
      <c r="H125" s="13"/>
      <c r="I125" s="13"/>
      <c r="O125" s="24"/>
      <c r="P125"/>
      <c r="Q125" s="15" t="str">
        <f>IF('Adherence Review'!$B$56="","Not Scored",IF('Adherence Review'!$B$56="X","X","✔"))</f>
        <v>Not Scored</v>
      </c>
    </row>
    <row r="126" spans="1:17" s="15" customFormat="1" ht="15.6" x14ac:dyDescent="0.3">
      <c r="A126" s="21" t="s">
        <v>302</v>
      </c>
      <c r="B126" s="22" t="s">
        <v>303</v>
      </c>
      <c r="C126" s="21" t="str">
        <f>IF('Adherence Review'!$B$57="","Not Scored",IF('Adherence Review'!$B$57="X","X","✔"))</f>
        <v>Not Scored</v>
      </c>
      <c r="D126" s="13"/>
      <c r="E126" s="13"/>
      <c r="F126" s="13"/>
      <c r="G126" s="13"/>
      <c r="H126" s="13"/>
      <c r="I126" s="13"/>
      <c r="O126" s="24"/>
      <c r="P126">
        <v>84</v>
      </c>
      <c r="Q126" s="15" t="str">
        <f>IF('Adherence Review'!$B$57="","Not Scored",IF('Adherence Review'!$B$57="X","X","✔"))</f>
        <v>Not Scored</v>
      </c>
    </row>
    <row r="127" spans="1:17" s="15" customFormat="1" ht="31.2" x14ac:dyDescent="0.3">
      <c r="A127" s="19" t="s">
        <v>304</v>
      </c>
      <c r="B127" s="20" t="s">
        <v>305</v>
      </c>
      <c r="C127" s="19" t="str">
        <f>IF('Adherence Review'!$B$57="","Not Scored",IF('Adherence Review'!$B$57="X","X","✔"))</f>
        <v>Not Scored</v>
      </c>
      <c r="D127" s="13"/>
      <c r="E127" s="13"/>
      <c r="F127" s="13"/>
      <c r="G127" s="13"/>
      <c r="H127" s="13"/>
      <c r="I127" s="13"/>
      <c r="O127" s="24"/>
      <c r="P127"/>
      <c r="Q127" s="15" t="str">
        <f>IF('Adherence Review'!$B$57="","Not Scored",IF('Adherence Review'!$B$57="X","X","✔"))</f>
        <v>Not Scored</v>
      </c>
    </row>
    <row r="128" spans="1:17" s="15" customFormat="1" ht="31.2" x14ac:dyDescent="0.3">
      <c r="A128" s="21" t="s">
        <v>306</v>
      </c>
      <c r="B128" s="22" t="s">
        <v>293</v>
      </c>
      <c r="C128" s="21" t="str">
        <f>IF('Adherence Review'!$B$58="","Not Scored",IF('Adherence Review'!$B$58="X","X","✔"))</f>
        <v>Not Scored</v>
      </c>
      <c r="D128" s="13"/>
      <c r="E128" s="13"/>
      <c r="F128" s="13"/>
      <c r="G128" s="13"/>
      <c r="H128" s="13"/>
      <c r="I128" s="13"/>
      <c r="O128" s="24"/>
      <c r="P128">
        <v>85</v>
      </c>
      <c r="Q128" s="15" t="str">
        <f>IF('Adherence Review'!$B$58="","Not Scored",IF('Adherence Review'!$B$58="X","X","✔"))</f>
        <v>Not Scored</v>
      </c>
    </row>
    <row r="129" spans="1:17" s="15" customFormat="1" ht="31.2" x14ac:dyDescent="0.3">
      <c r="A129" s="19" t="s">
        <v>307</v>
      </c>
      <c r="B129" s="20" t="s">
        <v>295</v>
      </c>
      <c r="C129" s="19" t="str">
        <f>IF('Adherence Review'!$B$58="","Not Scored",IF('Adherence Review'!$B$58="X","X","✔"))</f>
        <v>Not Scored</v>
      </c>
      <c r="D129" s="13"/>
      <c r="E129" s="13"/>
      <c r="F129" s="13"/>
      <c r="G129" s="13"/>
      <c r="H129" s="13"/>
      <c r="I129" s="13"/>
      <c r="O129" s="24"/>
      <c r="P129"/>
      <c r="Q129" s="15" t="str">
        <f>IF('Adherence Review'!$B$58="","Not Scored",IF('Adherence Review'!$B$58="X","X","✔"))</f>
        <v>Not Scored</v>
      </c>
    </row>
    <row r="130" spans="1:17" s="15" customFormat="1" ht="18" x14ac:dyDescent="0.3">
      <c r="A130" s="17" t="s">
        <v>308</v>
      </c>
      <c r="B130" s="25" t="s">
        <v>117</v>
      </c>
      <c r="C130" s="18" t="s">
        <v>118</v>
      </c>
      <c r="D130" s="13"/>
      <c r="E130" s="13"/>
      <c r="F130" s="13"/>
      <c r="G130" s="13"/>
      <c r="H130" s="13"/>
      <c r="I130" s="13"/>
      <c r="O130" s="24"/>
      <c r="P130"/>
    </row>
    <row r="131" spans="1:17" s="15" customFormat="1" ht="15.6" x14ac:dyDescent="0.3">
      <c r="A131" s="19" t="s">
        <v>309</v>
      </c>
      <c r="B131" s="20" t="s">
        <v>293</v>
      </c>
      <c r="C131" s="19" t="str">
        <f>IF('Adherence Review'!$B$62="","Not Scored",IF('Adherence Review'!$B$62="X","X","✔"))</f>
        <v>Not Scored</v>
      </c>
      <c r="D131" s="13"/>
      <c r="E131" s="13"/>
      <c r="F131" s="13"/>
      <c r="G131" s="13"/>
      <c r="H131" s="13"/>
      <c r="I131" s="13"/>
      <c r="O131" s="24"/>
      <c r="P131">
        <v>91</v>
      </c>
      <c r="Q131" s="15" t="str">
        <f>IF('Adherence Review'!$B$62="","Not Scored",IF('Adherence Review'!$B$62="X","X","✔"))</f>
        <v>Not Scored</v>
      </c>
    </row>
    <row r="132" spans="1:17" s="15" customFormat="1" ht="15.6" x14ac:dyDescent="0.3">
      <c r="A132" s="21" t="s">
        <v>310</v>
      </c>
      <c r="B132" s="22" t="s">
        <v>311</v>
      </c>
      <c r="C132" s="21" t="str">
        <f>IF('Adherence Review'!$B$62="","Not Scored",IF('Adherence Review'!$B$62="X","X","✔"))</f>
        <v>Not Scored</v>
      </c>
      <c r="D132" s="13"/>
      <c r="E132" s="13"/>
      <c r="F132" s="13"/>
      <c r="G132" s="13"/>
      <c r="H132" s="13"/>
      <c r="I132" s="13"/>
      <c r="O132" s="24"/>
      <c r="P132"/>
      <c r="Q132" s="15" t="str">
        <f>IF('Adherence Review'!$B$62="","Not Scored",IF('Adherence Review'!$B$62="X","X","✔"))</f>
        <v>Not Scored</v>
      </c>
    </row>
    <row r="133" spans="1:17" s="15" customFormat="1" ht="15.6" x14ac:dyDescent="0.3">
      <c r="A133" s="19" t="s">
        <v>312</v>
      </c>
      <c r="B133" s="20" t="s">
        <v>295</v>
      </c>
      <c r="C133" s="19" t="str">
        <f>IF('Adherence Review'!$B$62="","Not Scored",IF('Adherence Review'!$B$62="X","X","✔"))</f>
        <v>Not Scored</v>
      </c>
      <c r="D133" s="13"/>
      <c r="E133" s="13"/>
      <c r="F133" s="13"/>
      <c r="G133" s="13"/>
      <c r="H133" s="13"/>
      <c r="I133" s="13"/>
      <c r="O133" s="24"/>
      <c r="P133"/>
      <c r="Q133" s="15" t="str">
        <f>IF('Adherence Review'!$B$62="","Not Scored",IF('Adherence Review'!$B$62="X","X","✔"))</f>
        <v>Not Scored</v>
      </c>
    </row>
    <row r="134" spans="1:17" s="15" customFormat="1" ht="15.6" x14ac:dyDescent="0.3">
      <c r="A134" s="21" t="s">
        <v>313</v>
      </c>
      <c r="B134" s="22" t="s">
        <v>293</v>
      </c>
      <c r="C134" s="21" t="str">
        <f>IF('Adherence Review'!$B$63="","Not Scored",IF('Adherence Review'!$B$63="X","X","✔"))</f>
        <v>Not Scored</v>
      </c>
      <c r="D134" s="13"/>
      <c r="E134" s="13"/>
      <c r="F134" s="13"/>
      <c r="G134" s="13"/>
      <c r="H134" s="13"/>
      <c r="I134" s="13"/>
      <c r="O134" s="24"/>
      <c r="P134">
        <v>92</v>
      </c>
      <c r="Q134" s="15" t="str">
        <f>IF('Adherence Review'!$B$63="","Not Scored",IF('Adherence Review'!$B$63="X","X","✔"))</f>
        <v>Not Scored</v>
      </c>
    </row>
    <row r="135" spans="1:17" s="15" customFormat="1" ht="15.6" x14ac:dyDescent="0.3">
      <c r="A135" s="19" t="s">
        <v>314</v>
      </c>
      <c r="B135" s="20" t="s">
        <v>311</v>
      </c>
      <c r="C135" s="19" t="str">
        <f>IF('Adherence Review'!$B$63="","Not Scored",IF('Adherence Review'!$B$63="X","X","✔"))</f>
        <v>Not Scored</v>
      </c>
      <c r="D135" s="13"/>
      <c r="E135" s="13"/>
      <c r="F135" s="13"/>
      <c r="G135" s="13"/>
      <c r="H135" s="13"/>
      <c r="I135" s="13"/>
      <c r="O135" s="24"/>
      <c r="P135"/>
      <c r="Q135" s="15" t="str">
        <f>IF('Adherence Review'!$B$63="","Not Scored",IF('Adherence Review'!$B$63="X","X","✔"))</f>
        <v>Not Scored</v>
      </c>
    </row>
    <row r="136" spans="1:17" s="15" customFormat="1" ht="15.6" x14ac:dyDescent="0.3">
      <c r="A136" s="21" t="s">
        <v>315</v>
      </c>
      <c r="B136" s="22" t="s">
        <v>295</v>
      </c>
      <c r="C136" s="21" t="str">
        <f>IF('Adherence Review'!$B$63="","Not Scored",IF('Adherence Review'!$B$63="X","X","✔"))</f>
        <v>Not Scored</v>
      </c>
      <c r="D136" s="13"/>
      <c r="E136" s="13"/>
      <c r="F136" s="13"/>
      <c r="G136" s="13"/>
      <c r="H136" s="13"/>
      <c r="I136" s="13"/>
      <c r="O136" s="24"/>
      <c r="P136"/>
      <c r="Q136" s="15" t="str">
        <f>IF('Adherence Review'!$B$63="","Not Scored",IF('Adherence Review'!$B$63="X","X","✔"))</f>
        <v>Not Scored</v>
      </c>
    </row>
    <row r="137" spans="1:17" s="15" customFormat="1" ht="31.2" x14ac:dyDescent="0.3">
      <c r="A137" s="19" t="s">
        <v>316</v>
      </c>
      <c r="B137" s="20" t="s">
        <v>120</v>
      </c>
      <c r="C137" s="19" t="str">
        <f>IF('Adherence Review'!$B$63="","Not Scored",IF('Adherence Review'!$B$63="X","X","✔"))</f>
        <v>Not Scored</v>
      </c>
      <c r="D137" s="13"/>
      <c r="E137" s="13"/>
      <c r="F137" s="13"/>
      <c r="G137" s="13"/>
      <c r="H137" s="13"/>
      <c r="I137" s="13"/>
      <c r="O137" s="24"/>
      <c r="P137"/>
      <c r="Q137" s="15" t="str">
        <f>IF('Adherence Review'!$B$63="","Not Scored",IF('Adherence Review'!$B$63="X","X","✔"))</f>
        <v>Not Scored</v>
      </c>
    </row>
    <row r="138" spans="1:17" s="15" customFormat="1" ht="15.6" x14ac:dyDescent="0.3">
      <c r="A138" s="21" t="s">
        <v>317</v>
      </c>
      <c r="B138" s="22" t="s">
        <v>300</v>
      </c>
      <c r="C138" s="21" t="str">
        <f>IF('Adherence Review'!$B$63="","Not Scored",IF('Adherence Review'!$B$63="X","X","✔"))</f>
        <v>Not Scored</v>
      </c>
      <c r="D138" s="13"/>
      <c r="E138" s="13"/>
      <c r="F138" s="13"/>
      <c r="G138" s="13"/>
      <c r="H138" s="13"/>
      <c r="I138" s="13"/>
      <c r="O138" s="24"/>
      <c r="P138"/>
      <c r="Q138" s="15" t="str">
        <f>IF('Adherence Review'!$B$63="","Not Scored",IF('Adherence Review'!$B$63="X","X","✔"))</f>
        <v>Not Scored</v>
      </c>
    </row>
    <row r="139" spans="1:17" s="15" customFormat="1" ht="15.6" x14ac:dyDescent="0.3">
      <c r="A139" s="19" t="s">
        <v>318</v>
      </c>
      <c r="B139" s="20" t="s">
        <v>266</v>
      </c>
      <c r="C139" s="19" t="str">
        <f>IF('Adherence Review'!$B$63="","Not Scored",IF('Adherence Review'!$B$63="X","X","✔"))</f>
        <v>Not Scored</v>
      </c>
      <c r="D139" s="13"/>
      <c r="E139" s="13"/>
      <c r="F139" s="13"/>
      <c r="G139" s="13"/>
      <c r="H139" s="13"/>
      <c r="I139" s="13"/>
      <c r="O139" s="24"/>
      <c r="P139"/>
      <c r="Q139" s="15" t="str">
        <f>IF('Adherence Review'!$B$63="","Not Scored",IF('Adherence Review'!$B$63="X","X","✔"))</f>
        <v>Not Scored</v>
      </c>
    </row>
    <row r="140" spans="1:17" s="15" customFormat="1" ht="15.6" x14ac:dyDescent="0.3">
      <c r="A140" s="21" t="s">
        <v>319</v>
      </c>
      <c r="B140" s="22" t="s">
        <v>303</v>
      </c>
      <c r="C140" s="21" t="str">
        <f>IF('Adherence Review'!$B$64="","Not Scored",IF('Adherence Review'!$B$64="X","X","✔"))</f>
        <v>Not Scored</v>
      </c>
      <c r="D140" s="13"/>
      <c r="E140" s="13"/>
      <c r="F140" s="13"/>
      <c r="G140" s="13"/>
      <c r="H140" s="13"/>
      <c r="I140" s="13"/>
      <c r="O140" s="24"/>
      <c r="P140">
        <v>93</v>
      </c>
      <c r="Q140" s="15" t="str">
        <f>IF('Adherence Review'!$B$64="","Not Scored",IF('Adherence Review'!$B$64="X","X","✔"))</f>
        <v>Not Scored</v>
      </c>
    </row>
    <row r="141" spans="1:17" s="15" customFormat="1" ht="31.2" x14ac:dyDescent="0.3">
      <c r="A141" s="19" t="s">
        <v>320</v>
      </c>
      <c r="B141" s="20" t="s">
        <v>305</v>
      </c>
      <c r="C141" s="19" t="str">
        <f>IF('Adherence Review'!$B$64="","Not Scored",IF('Adherence Review'!$B$64="X","X","✔"))</f>
        <v>Not Scored</v>
      </c>
      <c r="D141" s="13"/>
      <c r="E141" s="13"/>
      <c r="F141" s="13"/>
      <c r="G141" s="13"/>
      <c r="H141" s="13"/>
      <c r="I141" s="13"/>
      <c r="O141" s="24"/>
      <c r="P141"/>
      <c r="Q141" s="15" t="str">
        <f>IF('Adherence Review'!$B$64="","Not Scored",IF('Adherence Review'!$B$64="X","X","✔"))</f>
        <v>Not Scored</v>
      </c>
    </row>
    <row r="142" spans="1:17" s="15" customFormat="1" ht="15.6" x14ac:dyDescent="0.3">
      <c r="A142" s="21" t="s">
        <v>321</v>
      </c>
      <c r="B142" s="22" t="s">
        <v>311</v>
      </c>
      <c r="C142" s="21" t="str">
        <f>IF('Adherence Review'!$B$64="","Not Scored",IF('Adherence Review'!$B$64="X","X","✔"))</f>
        <v>Not Scored</v>
      </c>
      <c r="D142" s="13"/>
      <c r="E142" s="13"/>
      <c r="F142" s="13"/>
      <c r="G142" s="13"/>
      <c r="H142" s="13"/>
      <c r="I142" s="13"/>
      <c r="O142" s="24"/>
      <c r="P142"/>
      <c r="Q142" s="15" t="str">
        <f>IF('Adherence Review'!$B$64="","Not Scored",IF('Adherence Review'!$B$64="X","X","✔"))</f>
        <v>Not Scored</v>
      </c>
    </row>
    <row r="143" spans="1:17" s="15" customFormat="1" ht="31.2" x14ac:dyDescent="0.3">
      <c r="A143" s="19" t="s">
        <v>322</v>
      </c>
      <c r="B143" s="20" t="s">
        <v>293</v>
      </c>
      <c r="C143" s="19" t="str">
        <f>IF('Adherence Review'!$B$65="","Not Scored",IF('Adherence Review'!$B$65="X","X","✔"))</f>
        <v>Not Scored</v>
      </c>
      <c r="D143" s="13"/>
      <c r="E143" s="13"/>
      <c r="F143" s="13"/>
      <c r="G143" s="13"/>
      <c r="H143" s="13"/>
      <c r="I143" s="13"/>
      <c r="O143" s="24"/>
      <c r="P143">
        <v>94</v>
      </c>
      <c r="Q143" s="15" t="str">
        <f>IF('Adherence Review'!$B$65="","Not Scored",IF('Adherence Review'!$B$65="X","X","✔"))</f>
        <v>Not Scored</v>
      </c>
    </row>
    <row r="144" spans="1:17" s="15" customFormat="1" ht="31.2" x14ac:dyDescent="0.3">
      <c r="A144" s="21" t="s">
        <v>323</v>
      </c>
      <c r="B144" s="22" t="s">
        <v>295</v>
      </c>
      <c r="C144" s="21" t="str">
        <f>IF('Adherence Review'!$B$65="","Not Scored",IF('Adherence Review'!$B$65="X","X","✔"))</f>
        <v>Not Scored</v>
      </c>
      <c r="D144" s="13"/>
      <c r="E144" s="13"/>
      <c r="F144" s="13"/>
      <c r="G144" s="13"/>
      <c r="H144" s="13"/>
      <c r="I144" s="13"/>
      <c r="O144" s="24"/>
      <c r="P144"/>
      <c r="Q144" s="15" t="str">
        <f>IF('Adherence Review'!$B$65="","Not Scored",IF('Adherence Review'!$B$65="X","X","✔"))</f>
        <v>Not Scored</v>
      </c>
    </row>
    <row r="145" spans="1:17" s="15" customFormat="1" ht="31.2" x14ac:dyDescent="0.3">
      <c r="A145" s="19" t="s">
        <v>324</v>
      </c>
      <c r="B145" s="20" t="s">
        <v>311</v>
      </c>
      <c r="C145" s="19" t="str">
        <f>IF('Adherence Review'!$B$65="","Not Scored",IF('Adherence Review'!$B$65="X","X","✔"))</f>
        <v>Not Scored</v>
      </c>
      <c r="D145" s="13"/>
      <c r="E145" s="13"/>
      <c r="F145" s="13"/>
      <c r="G145" s="13"/>
      <c r="H145" s="13"/>
      <c r="I145" s="13"/>
      <c r="O145" s="24"/>
      <c r="P145"/>
      <c r="Q145" s="15" t="str">
        <f>IF('Adherence Review'!$B$65="","Not Scored",IF('Adherence Review'!$B$65="X","X","✔"))</f>
        <v>Not Scored</v>
      </c>
    </row>
    <row r="146" spans="1:17" s="15" customFormat="1" ht="18" x14ac:dyDescent="0.3">
      <c r="A146" s="17" t="s">
        <v>325</v>
      </c>
      <c r="B146" s="25" t="s">
        <v>117</v>
      </c>
      <c r="C146" s="18" t="s">
        <v>118</v>
      </c>
      <c r="D146" s="13"/>
      <c r="E146" s="13"/>
      <c r="F146" s="13"/>
      <c r="G146" s="13"/>
      <c r="H146" s="13"/>
      <c r="I146" s="13"/>
      <c r="O146" s="24"/>
      <c r="P146"/>
    </row>
    <row r="147" spans="1:17" s="15" customFormat="1" ht="31.2" x14ac:dyDescent="0.3">
      <c r="A147" s="19" t="s">
        <v>326</v>
      </c>
      <c r="B147" s="20" t="s">
        <v>556</v>
      </c>
      <c r="C147" s="19" t="str">
        <f>IF('Adherence Review'!$B$69="","Not Scored",IF('Adherence Review'!$B$69="X","X","✔"))</f>
        <v>Not Scored</v>
      </c>
      <c r="D147" s="13"/>
      <c r="E147" s="13"/>
      <c r="F147" s="13"/>
      <c r="G147" s="13"/>
      <c r="H147" s="13"/>
      <c r="I147" s="13"/>
      <c r="O147" s="24"/>
      <c r="P147">
        <v>100</v>
      </c>
      <c r="Q147" s="15" t="str">
        <f>IF('Adherence Review'!$B$69="","Not Scored",IF('Adherence Review'!$B$69="X","X","✔"))</f>
        <v>Not Scored</v>
      </c>
    </row>
    <row r="148" spans="1:17" s="15" customFormat="1" ht="31.2" x14ac:dyDescent="0.3">
      <c r="A148" s="21" t="s">
        <v>327</v>
      </c>
      <c r="B148" s="22" t="s">
        <v>328</v>
      </c>
      <c r="C148" s="21" t="str">
        <f>IF('Adherence Review'!$B$69="","Not Scored",IF('Adherence Review'!$B$69="X","X","✔"))</f>
        <v>Not Scored</v>
      </c>
      <c r="D148" s="13"/>
      <c r="E148" s="13"/>
      <c r="F148" s="13"/>
      <c r="G148" s="13"/>
      <c r="H148" s="13"/>
      <c r="I148" s="13"/>
      <c r="O148" s="24"/>
      <c r="P148"/>
      <c r="Q148" s="15" t="str">
        <f>IF('Adherence Review'!$B$69="","Not Scored",IF('Adherence Review'!$B$69="X","X","✔"))</f>
        <v>Not Scored</v>
      </c>
    </row>
    <row r="149" spans="1:17" s="15" customFormat="1" ht="31.2" x14ac:dyDescent="0.3">
      <c r="A149" s="19" t="s">
        <v>329</v>
      </c>
      <c r="B149" s="20" t="s">
        <v>165</v>
      </c>
      <c r="C149" s="19" t="str">
        <f>IF('Adherence Review'!$B$69="","Not Scored",IF('Adherence Review'!$B$69="X","X","✔"))</f>
        <v>Not Scored</v>
      </c>
      <c r="D149" s="13"/>
      <c r="E149" s="13"/>
      <c r="F149" s="13"/>
      <c r="G149" s="13"/>
      <c r="H149" s="13"/>
      <c r="I149" s="13"/>
      <c r="O149" s="24"/>
      <c r="P149"/>
      <c r="Q149" s="15" t="str">
        <f>IF('Adherence Review'!$B$69="","Not Scored",IF('Adherence Review'!$B$69="X","X","✔"))</f>
        <v>Not Scored</v>
      </c>
    </row>
    <row r="150" spans="1:17" s="15" customFormat="1" ht="31.2" x14ac:dyDescent="0.3">
      <c r="A150" s="21" t="s">
        <v>330</v>
      </c>
      <c r="B150" s="22" t="s">
        <v>331</v>
      </c>
      <c r="C150" s="21" t="str">
        <f>IF('Adherence Review'!$B$69="","Not Scored",IF('Adherence Review'!$B$69="X","X","✔"))</f>
        <v>Not Scored</v>
      </c>
      <c r="D150" s="13"/>
      <c r="E150" s="13"/>
      <c r="F150" s="13"/>
      <c r="G150" s="13"/>
      <c r="H150" s="13"/>
      <c r="I150" s="13"/>
      <c r="O150" s="24"/>
      <c r="P150"/>
      <c r="Q150" s="15" t="str">
        <f>IF('Adherence Review'!$B$69="","Not Scored",IF('Adherence Review'!$B$69="X","X","✔"))</f>
        <v>Not Scored</v>
      </c>
    </row>
    <row r="151" spans="1:17" s="15" customFormat="1" ht="31.2" x14ac:dyDescent="0.3">
      <c r="A151" s="19" t="s">
        <v>332</v>
      </c>
      <c r="B151" s="20" t="s">
        <v>550</v>
      </c>
      <c r="C151" s="19" t="str">
        <f>IF('Adherence Review'!$B$69="","Not Scored",IF('Adherence Review'!$B$69="X","X","✔"))</f>
        <v>Not Scored</v>
      </c>
      <c r="D151" s="13"/>
      <c r="E151" s="13"/>
      <c r="F151" s="13"/>
      <c r="G151" s="13"/>
      <c r="H151" s="13"/>
      <c r="I151" s="13"/>
      <c r="O151" s="24"/>
      <c r="P151"/>
      <c r="Q151" s="15" t="str">
        <f>IF('Adherence Review'!$B$69="","Not Scored",IF('Adherence Review'!$B$69="X","X","✔"))</f>
        <v>Not Scored</v>
      </c>
    </row>
    <row r="152" spans="1:17" s="15" customFormat="1" ht="31.2" x14ac:dyDescent="0.3">
      <c r="A152" s="21" t="s">
        <v>333</v>
      </c>
      <c r="B152" s="22" t="s">
        <v>334</v>
      </c>
      <c r="C152" s="21" t="str">
        <f>IF('Adherence Review'!$B$69="","Not Scored",IF('Adherence Review'!$B$69="X","X","✔"))</f>
        <v>Not Scored</v>
      </c>
      <c r="D152" s="13"/>
      <c r="E152" s="13"/>
      <c r="F152" s="13"/>
      <c r="G152" s="13"/>
      <c r="H152" s="13"/>
      <c r="I152" s="13"/>
      <c r="O152" s="24"/>
      <c r="P152"/>
      <c r="Q152" s="15" t="str">
        <f>IF('Adherence Review'!$B$69="","Not Scored",IF('Adherence Review'!$B$69="X","X","✔"))</f>
        <v>Not Scored</v>
      </c>
    </row>
    <row r="153" spans="1:17" s="15" customFormat="1" ht="15.6" x14ac:dyDescent="0.3">
      <c r="A153" s="19" t="s">
        <v>335</v>
      </c>
      <c r="B153" s="20" t="s">
        <v>555</v>
      </c>
      <c r="C153" s="19" t="str">
        <f>IF('Adherence Review'!$B$70="","Not Scored",IF('Adherence Review'!$B$70="X","X","✔"))</f>
        <v>Not Scored</v>
      </c>
      <c r="D153" s="13"/>
      <c r="E153" s="13"/>
      <c r="F153" s="13"/>
      <c r="G153" s="13"/>
      <c r="H153" s="13"/>
      <c r="I153" s="13"/>
      <c r="O153" s="24"/>
      <c r="P153">
        <v>101</v>
      </c>
      <c r="Q153" s="15" t="str">
        <f>IF('Adherence Review'!$B$70="","Not Scored",IF('Adherence Review'!$B$70="X","X","✔"))</f>
        <v>Not Scored</v>
      </c>
    </row>
    <row r="154" spans="1:17" s="15" customFormat="1" ht="15.6" x14ac:dyDescent="0.3">
      <c r="A154" s="21" t="s">
        <v>336</v>
      </c>
      <c r="B154" s="22" t="s">
        <v>558</v>
      </c>
      <c r="C154" s="21" t="str">
        <f>IF('Adherence Review'!$B$70="","Not Scored",IF('Adherence Review'!$B$70="X","X","✔"))</f>
        <v>Not Scored</v>
      </c>
      <c r="D154" s="13"/>
      <c r="E154" s="13"/>
      <c r="F154" s="13"/>
      <c r="G154" s="13"/>
      <c r="H154" s="13"/>
      <c r="I154" s="13"/>
      <c r="O154" s="24"/>
      <c r="P154"/>
      <c r="Q154" s="15" t="str">
        <f>IF('Adherence Review'!$B$70="","Not Scored",IF('Adherence Review'!$B$70="X","X","✔"))</f>
        <v>Not Scored</v>
      </c>
    </row>
    <row r="155" spans="1:17" s="15" customFormat="1" ht="15.6" x14ac:dyDescent="0.3">
      <c r="A155" s="19" t="s">
        <v>337</v>
      </c>
      <c r="B155" s="20" t="s">
        <v>338</v>
      </c>
      <c r="C155" s="19" t="str">
        <f>IF('Adherence Review'!$B$70="","Not Scored",IF('Adherence Review'!$B$70="X","X","✔"))</f>
        <v>Not Scored</v>
      </c>
      <c r="D155" s="13"/>
      <c r="E155" s="13"/>
      <c r="F155" s="13"/>
      <c r="G155" s="13"/>
      <c r="H155" s="13"/>
      <c r="I155" s="13"/>
      <c r="O155" s="24"/>
      <c r="P155"/>
      <c r="Q155" s="15" t="str">
        <f>IF('Adherence Review'!$B$70="","Not Scored",IF('Adherence Review'!$B$70="X","X","✔"))</f>
        <v>Not Scored</v>
      </c>
    </row>
    <row r="156" spans="1:17" s="15" customFormat="1" ht="15.6" x14ac:dyDescent="0.3">
      <c r="A156" s="21" t="s">
        <v>339</v>
      </c>
      <c r="B156" s="22" t="s">
        <v>340</v>
      </c>
      <c r="C156" s="21" t="str">
        <f>IF('Adherence Review'!$B$70="","Not Scored",IF('Adherence Review'!$B$70="X","X","✔"))</f>
        <v>Not Scored</v>
      </c>
      <c r="D156" s="13"/>
      <c r="E156" s="13"/>
      <c r="F156" s="13"/>
      <c r="G156" s="13"/>
      <c r="H156" s="13"/>
      <c r="I156" s="13"/>
      <c r="O156" s="24"/>
      <c r="P156"/>
      <c r="Q156" s="15" t="str">
        <f>IF('Adherence Review'!$B$70="","Not Scored",IF('Adherence Review'!$B$70="X","X","✔"))</f>
        <v>Not Scored</v>
      </c>
    </row>
    <row r="157" spans="1:17" s="15" customFormat="1" ht="31.2" x14ac:dyDescent="0.3">
      <c r="A157" s="19" t="s">
        <v>341</v>
      </c>
      <c r="B157" s="20" t="s">
        <v>342</v>
      </c>
      <c r="C157" s="19" t="str">
        <f>IF('Adherence Review'!$B$71="","Not Scored",IF('Adherence Review'!$B$71="X","X","✔"))</f>
        <v>Not Scored</v>
      </c>
      <c r="D157" s="13"/>
      <c r="E157" s="13"/>
      <c r="F157" s="13"/>
      <c r="G157" s="13"/>
      <c r="H157" s="13"/>
      <c r="I157" s="13"/>
      <c r="O157" s="24"/>
      <c r="P157">
        <v>102</v>
      </c>
      <c r="Q157" s="15" t="str">
        <f>IF('Adherence Review'!$B$71="","Not Scored",IF('Adherence Review'!$B$71="X","X","✔"))</f>
        <v>Not Scored</v>
      </c>
    </row>
    <row r="158" spans="1:17" s="15" customFormat="1" ht="31.2" x14ac:dyDescent="0.3">
      <c r="A158" s="21" t="s">
        <v>343</v>
      </c>
      <c r="B158" s="22" t="s">
        <v>344</v>
      </c>
      <c r="C158" s="21" t="str">
        <f>IF('Adherence Review'!$B$71="","Not Scored",IF('Adherence Review'!$B$71="X","X","✔"))</f>
        <v>Not Scored</v>
      </c>
      <c r="D158" s="13"/>
      <c r="E158" s="13"/>
      <c r="F158" s="13"/>
      <c r="G158" s="13"/>
      <c r="H158" s="13"/>
      <c r="I158" s="13"/>
      <c r="O158" s="24"/>
      <c r="P158"/>
      <c r="Q158" s="15" t="str">
        <f>IF('Adherence Review'!$B$71="","Not Scored",IF('Adherence Review'!$B$71="X","X","✔"))</f>
        <v>Not Scored</v>
      </c>
    </row>
    <row r="159" spans="1:17" s="15" customFormat="1" ht="31.2" x14ac:dyDescent="0.3">
      <c r="A159" s="19" t="s">
        <v>345</v>
      </c>
      <c r="B159" s="20" t="s">
        <v>555</v>
      </c>
      <c r="C159" s="19" t="str">
        <f>IF('Adherence Review'!$B$71="","Not Scored",IF('Adherence Review'!$B$71="X","X","✔"))</f>
        <v>Not Scored</v>
      </c>
      <c r="D159" s="13"/>
      <c r="E159" s="13"/>
      <c r="F159" s="13"/>
      <c r="G159" s="13"/>
      <c r="H159" s="13"/>
      <c r="I159" s="13"/>
      <c r="O159" s="24"/>
      <c r="P159"/>
      <c r="Q159" s="15" t="str">
        <f>IF('Adherence Review'!$B$71="","Not Scored",IF('Adherence Review'!$B$71="X","X","✔"))</f>
        <v>Not Scored</v>
      </c>
    </row>
    <row r="160" spans="1:17" s="15" customFormat="1" ht="31.2" x14ac:dyDescent="0.3">
      <c r="A160" s="21" t="s">
        <v>346</v>
      </c>
      <c r="B160" s="22" t="s">
        <v>347</v>
      </c>
      <c r="C160" s="21" t="str">
        <f>IF('Adherence Review'!$B$71="","Not Scored",IF('Adherence Review'!$B$71="X","X","✔"))</f>
        <v>Not Scored</v>
      </c>
      <c r="D160" s="13"/>
      <c r="E160" s="13"/>
      <c r="F160" s="13"/>
      <c r="G160" s="13"/>
      <c r="H160" s="13"/>
      <c r="I160" s="13"/>
      <c r="O160" s="24"/>
      <c r="P160"/>
      <c r="Q160" s="15" t="str">
        <f>IF('Adherence Review'!$B$71="","Not Scored",IF('Adherence Review'!$B$71="X","X","✔"))</f>
        <v>Not Scored</v>
      </c>
    </row>
    <row r="161" spans="1:17" s="15" customFormat="1" ht="31.2" x14ac:dyDescent="0.3">
      <c r="A161" s="19" t="s">
        <v>348</v>
      </c>
      <c r="B161" s="20" t="s">
        <v>349</v>
      </c>
      <c r="C161" s="19" t="str">
        <f>IF('Adherence Review'!$B$71="","Not Scored",IF('Adherence Review'!$B$71="X","X","✔"))</f>
        <v>Not Scored</v>
      </c>
      <c r="D161" s="13"/>
      <c r="E161" s="13"/>
      <c r="F161" s="13"/>
      <c r="G161" s="13"/>
      <c r="H161" s="13"/>
      <c r="I161" s="13"/>
      <c r="O161" s="24"/>
      <c r="P161"/>
      <c r="Q161" s="15" t="str">
        <f>IF('Adherence Review'!$B$71="","Not Scored",IF('Adherence Review'!$B$71="X","X","✔"))</f>
        <v>Not Scored</v>
      </c>
    </row>
    <row r="162" spans="1:17" s="15" customFormat="1" ht="31.2" x14ac:dyDescent="0.3">
      <c r="A162" s="21" t="s">
        <v>350</v>
      </c>
      <c r="B162" s="22" t="s">
        <v>351</v>
      </c>
      <c r="C162" s="21" t="str">
        <f>IF('Adherence Review'!$B$71="","Not Scored",IF('Adherence Review'!$B$71="X","X","✔"))</f>
        <v>Not Scored</v>
      </c>
      <c r="D162" s="13"/>
      <c r="E162" s="13"/>
      <c r="F162" s="13"/>
      <c r="G162" s="13"/>
      <c r="H162" s="13"/>
      <c r="I162" s="13"/>
      <c r="O162" s="24"/>
      <c r="P162"/>
      <c r="Q162" s="15" t="str">
        <f>IF('Adherence Review'!$B$71="","Not Scored",IF('Adherence Review'!$B$71="X","X","✔"))</f>
        <v>Not Scored</v>
      </c>
    </row>
    <row r="163" spans="1:17" s="15" customFormat="1" ht="31.2" x14ac:dyDescent="0.3">
      <c r="A163" s="19" t="s">
        <v>352</v>
      </c>
      <c r="B163" s="20" t="s">
        <v>120</v>
      </c>
      <c r="C163" s="19" t="str">
        <f>IF('Adherence Review'!$B$71="","Not Scored",IF('Adherence Review'!$B$71="X","X","✔"))</f>
        <v>Not Scored</v>
      </c>
      <c r="D163" s="13"/>
      <c r="E163" s="13"/>
      <c r="F163" s="13"/>
      <c r="G163" s="13"/>
      <c r="H163" s="13"/>
      <c r="I163" s="13"/>
      <c r="O163" s="24"/>
      <c r="P163"/>
      <c r="Q163" s="15" t="str">
        <f>IF('Adherence Review'!$B$71="","Not Scored",IF('Adherence Review'!$B$71="X","X","✔"))</f>
        <v>Not Scored</v>
      </c>
    </row>
    <row r="164" spans="1:17" s="15" customFormat="1" ht="15.6" x14ac:dyDescent="0.3">
      <c r="A164" s="21" t="s">
        <v>353</v>
      </c>
      <c r="B164" s="22" t="s">
        <v>354</v>
      </c>
      <c r="C164" s="21" t="str">
        <f>IF('Adherence Review'!$B$72="","Not Scored",IF('Adherence Review'!$B$72="X","X","✔"))</f>
        <v>Not Scored</v>
      </c>
      <c r="D164" s="13"/>
      <c r="E164" s="13"/>
      <c r="F164" s="13"/>
      <c r="G164" s="13"/>
      <c r="H164" s="13"/>
      <c r="I164" s="13"/>
      <c r="O164" s="24"/>
      <c r="P164">
        <v>103</v>
      </c>
      <c r="Q164" s="15" t="str">
        <f>IF('Adherence Review'!$B$72="","Not Scored",IF('Adherence Review'!$B$72="X","X","✔"))</f>
        <v>Not Scored</v>
      </c>
    </row>
    <row r="165" spans="1:17" s="15" customFormat="1" ht="31.2" x14ac:dyDescent="0.3">
      <c r="A165" s="19" t="s">
        <v>355</v>
      </c>
      <c r="B165" s="20" t="s">
        <v>356</v>
      </c>
      <c r="C165" s="19" t="str">
        <f>IF('Adherence Review'!$B$72="","Not Scored",IF('Adherence Review'!$B$72="X","X","✔"))</f>
        <v>Not Scored</v>
      </c>
      <c r="D165" s="13"/>
      <c r="E165" s="13"/>
      <c r="F165" s="13"/>
      <c r="G165" s="13"/>
      <c r="H165" s="13"/>
      <c r="I165" s="13"/>
      <c r="O165" s="24"/>
      <c r="P165"/>
      <c r="Q165" s="15" t="str">
        <f>IF('Adherence Review'!$B$72="","Not Scored",IF('Adherence Review'!$B$72="X","X","✔"))</f>
        <v>Not Scored</v>
      </c>
    </row>
    <row r="166" spans="1:17" s="15" customFormat="1" ht="15.6" x14ac:dyDescent="0.3">
      <c r="A166" s="21" t="s">
        <v>357</v>
      </c>
      <c r="B166" s="22" t="s">
        <v>358</v>
      </c>
      <c r="C166" s="21" t="str">
        <f>IF('Adherence Review'!$B$72="","Not Scored",IF('Adherence Review'!$B$72="X","X","✔"))</f>
        <v>Not Scored</v>
      </c>
      <c r="D166" s="13"/>
      <c r="E166" s="13"/>
      <c r="F166" s="13"/>
      <c r="G166" s="13"/>
      <c r="H166" s="13"/>
      <c r="I166" s="13"/>
      <c r="O166" s="24"/>
      <c r="P166"/>
      <c r="Q166" s="15" t="str">
        <f>IF('Adherence Review'!$B$72="","Not Scored",IF('Adherence Review'!$B$72="X","X","✔"))</f>
        <v>Not Scored</v>
      </c>
    </row>
    <row r="167" spans="1:17" s="15" customFormat="1" ht="15.6" x14ac:dyDescent="0.3">
      <c r="A167" s="19" t="s">
        <v>359</v>
      </c>
      <c r="B167" s="20" t="s">
        <v>360</v>
      </c>
      <c r="C167" s="19" t="str">
        <f>IF('Adherence Review'!$B$72="","Not Scored",IF('Adherence Review'!$B$72="X","X","✔"))</f>
        <v>Not Scored</v>
      </c>
      <c r="D167" s="13"/>
      <c r="E167" s="13"/>
      <c r="F167" s="13"/>
      <c r="G167" s="13"/>
      <c r="H167" s="13"/>
      <c r="I167" s="13"/>
      <c r="O167" s="24"/>
      <c r="P167"/>
      <c r="Q167" s="15" t="str">
        <f>IF('Adherence Review'!$B$72="","Not Scored",IF('Adherence Review'!$B$72="X","X","✔"))</f>
        <v>Not Scored</v>
      </c>
    </row>
    <row r="168" spans="1:17" s="15" customFormat="1" ht="31.2" x14ac:dyDescent="0.3">
      <c r="A168" s="21" t="s">
        <v>361</v>
      </c>
      <c r="B168" s="22" t="s">
        <v>362</v>
      </c>
      <c r="C168" s="21" t="str">
        <f>IF('Adherence Review'!$B$72="","Not Scored",IF('Adherence Review'!$B$72="X","X","✔"))</f>
        <v>Not Scored</v>
      </c>
      <c r="D168" s="13"/>
      <c r="E168" s="13"/>
      <c r="F168" s="13"/>
      <c r="G168" s="13"/>
      <c r="H168" s="13"/>
      <c r="I168" s="13"/>
      <c r="O168" s="24"/>
      <c r="P168"/>
      <c r="Q168" s="15" t="str">
        <f>IF('Adherence Review'!$B$72="","Not Scored",IF('Adherence Review'!$B$72="X","X","✔"))</f>
        <v>Not Scored</v>
      </c>
    </row>
    <row r="169" spans="1:17" s="15" customFormat="1" ht="31.2" x14ac:dyDescent="0.3">
      <c r="A169" s="19" t="s">
        <v>363</v>
      </c>
      <c r="B169" s="20" t="s">
        <v>364</v>
      </c>
      <c r="C169" s="19" t="str">
        <f>IF('Adherence Review'!$B$72="","Not Scored",IF('Adherence Review'!$B$72="X","X","✔"))</f>
        <v>Not Scored</v>
      </c>
      <c r="D169" s="13"/>
      <c r="E169" s="13"/>
      <c r="F169" s="13"/>
      <c r="G169" s="13"/>
      <c r="H169" s="13"/>
      <c r="I169" s="13"/>
      <c r="O169" s="24"/>
      <c r="P169"/>
      <c r="Q169" s="15" t="str">
        <f>IF('Adherence Review'!$B$72="","Not Scored",IF('Adherence Review'!$B$72="X","X","✔"))</f>
        <v>Not Scored</v>
      </c>
    </row>
    <row r="170" spans="1:17" s="15" customFormat="1" ht="31.2" x14ac:dyDescent="0.3">
      <c r="A170" s="21" t="s">
        <v>365</v>
      </c>
      <c r="B170" s="22" t="s">
        <v>366</v>
      </c>
      <c r="C170" s="21" t="str">
        <f>IF('Adherence Review'!$B$72="","Not Scored",IF('Adherence Review'!$B$72="X","X","✔"))</f>
        <v>Not Scored</v>
      </c>
      <c r="D170" s="13"/>
      <c r="E170" s="13"/>
      <c r="F170" s="13"/>
      <c r="G170" s="13"/>
      <c r="H170" s="13"/>
      <c r="I170" s="13"/>
      <c r="O170" s="24"/>
      <c r="P170"/>
      <c r="Q170" s="15" t="str">
        <f>IF('Adherence Review'!$B$72="","Not Scored",IF('Adherence Review'!$B$72="X","X","✔"))</f>
        <v>Not Scored</v>
      </c>
    </row>
    <row r="171" spans="1:17" s="15" customFormat="1" ht="15.6" x14ac:dyDescent="0.3">
      <c r="A171" s="19" t="s">
        <v>367</v>
      </c>
      <c r="B171" s="20" t="s">
        <v>550</v>
      </c>
      <c r="C171" s="19" t="str">
        <f>IF('Adherence Review'!$B$72="","Not Scored",IF('Adherence Review'!$B$72="X","X","✔"))</f>
        <v>Not Scored</v>
      </c>
      <c r="D171" s="13"/>
      <c r="E171" s="13"/>
      <c r="F171" s="13"/>
      <c r="G171" s="13"/>
      <c r="H171" s="13"/>
      <c r="I171" s="13"/>
      <c r="O171" s="24"/>
      <c r="P171"/>
      <c r="Q171" s="15" t="str">
        <f>IF('Adherence Review'!$B$72="","Not Scored",IF('Adherence Review'!$B$72="X","X","✔"))</f>
        <v>Not Scored</v>
      </c>
    </row>
    <row r="172" spans="1:17" s="15" customFormat="1" ht="18" x14ac:dyDescent="0.3">
      <c r="A172" s="17" t="s">
        <v>368</v>
      </c>
      <c r="B172" s="25" t="s">
        <v>117</v>
      </c>
      <c r="C172" s="18" t="s">
        <v>118</v>
      </c>
      <c r="D172" s="13"/>
      <c r="E172" s="13"/>
      <c r="F172" s="13"/>
      <c r="G172" s="13"/>
      <c r="H172" s="13"/>
      <c r="I172" s="13"/>
      <c r="O172" s="24"/>
      <c r="P172"/>
    </row>
    <row r="173" spans="1:17" s="15" customFormat="1" ht="15.6" x14ac:dyDescent="0.3">
      <c r="A173" s="19" t="s">
        <v>369</v>
      </c>
      <c r="B173" s="20" t="s">
        <v>370</v>
      </c>
      <c r="C173" s="19" t="str">
        <f>IF('Adherence Review'!$B$76="","Not Scored",IF('Adherence Review'!$B$76="X","X","✔"))</f>
        <v>Not Scored</v>
      </c>
      <c r="D173" s="13"/>
      <c r="E173" s="13"/>
      <c r="F173" s="13"/>
      <c r="G173" s="13"/>
      <c r="H173" s="13"/>
      <c r="I173" s="13"/>
      <c r="O173" s="24"/>
      <c r="P173">
        <v>109</v>
      </c>
      <c r="Q173" s="15" t="str">
        <f>IF('Adherence Review'!$B$76="","Not Scored",IF('Adherence Review'!$B$76="X","X","✔"))</f>
        <v>Not Scored</v>
      </c>
    </row>
    <row r="174" spans="1:17" s="15" customFormat="1" ht="15.6" x14ac:dyDescent="0.3">
      <c r="A174" s="21" t="s">
        <v>371</v>
      </c>
      <c r="B174" s="22" t="s">
        <v>372</v>
      </c>
      <c r="C174" s="21" t="str">
        <f>IF('Adherence Review'!$B$76="","Not Scored",IF('Adherence Review'!$B$76="X","X","✔"))</f>
        <v>Not Scored</v>
      </c>
      <c r="D174" s="13"/>
      <c r="E174" s="13"/>
      <c r="F174" s="13"/>
      <c r="G174" s="13"/>
      <c r="H174" s="13"/>
      <c r="I174" s="13"/>
      <c r="O174" s="24"/>
      <c r="P174"/>
      <c r="Q174" s="15" t="str">
        <f>IF('Adherence Review'!$B$76="","Not Scored",IF('Adherence Review'!$B$76="X","X","✔"))</f>
        <v>Not Scored</v>
      </c>
    </row>
    <row r="175" spans="1:17" s="15" customFormat="1" ht="31.2" x14ac:dyDescent="0.3">
      <c r="A175" s="19" t="s">
        <v>373</v>
      </c>
      <c r="B175" s="20" t="s">
        <v>374</v>
      </c>
      <c r="C175" s="19" t="str">
        <f>IF('Adherence Review'!$B$76="","Not Scored",IF('Adherence Review'!$B$76="X","X","✔"))</f>
        <v>Not Scored</v>
      </c>
      <c r="D175" s="13"/>
      <c r="E175" s="13"/>
      <c r="F175" s="13"/>
      <c r="G175" s="13"/>
      <c r="H175" s="13"/>
      <c r="I175" s="13"/>
      <c r="O175" s="24"/>
      <c r="P175"/>
      <c r="Q175" s="15" t="str">
        <f>IF('Adherence Review'!$B$76="","Not Scored",IF('Adherence Review'!$B$76="X","X","✔"))</f>
        <v>Not Scored</v>
      </c>
    </row>
    <row r="176" spans="1:17" s="15" customFormat="1" ht="31.2" x14ac:dyDescent="0.3">
      <c r="A176" s="21" t="s">
        <v>375</v>
      </c>
      <c r="B176" s="22" t="s">
        <v>328</v>
      </c>
      <c r="C176" s="21" t="str">
        <f>IF('Adherence Review'!$B$76="","Not Scored",IF('Adherence Review'!$B$76="X","X","✔"))</f>
        <v>Not Scored</v>
      </c>
      <c r="D176" s="13"/>
      <c r="E176" s="13"/>
      <c r="F176" s="13"/>
      <c r="G176" s="13"/>
      <c r="H176" s="13"/>
      <c r="I176" s="13"/>
      <c r="O176" s="24"/>
      <c r="P176"/>
      <c r="Q176" s="15" t="str">
        <f>IF('Adherence Review'!$B$76="","Not Scored",IF('Adherence Review'!$B$76="X","X","✔"))</f>
        <v>Not Scored</v>
      </c>
    </row>
    <row r="177" spans="1:17" s="15" customFormat="1" ht="31.2" x14ac:dyDescent="0.3">
      <c r="A177" s="19" t="s">
        <v>376</v>
      </c>
      <c r="B177" s="20" t="s">
        <v>278</v>
      </c>
      <c r="C177" s="19" t="str">
        <f>IF('Adherence Review'!$B$76="","Not Scored",IF('Adherence Review'!$B$76="X","X","✔"))</f>
        <v>Not Scored</v>
      </c>
      <c r="D177" s="13"/>
      <c r="E177" s="13"/>
      <c r="F177" s="13"/>
      <c r="G177" s="13"/>
      <c r="H177" s="13"/>
      <c r="I177" s="13"/>
      <c r="O177" s="24"/>
      <c r="P177"/>
      <c r="Q177" s="15" t="str">
        <f>IF('Adherence Review'!$B$76="","Not Scored",IF('Adherence Review'!$B$76="X","X","✔"))</f>
        <v>Not Scored</v>
      </c>
    </row>
    <row r="178" spans="1:17" s="15" customFormat="1" ht="15.6" x14ac:dyDescent="0.3">
      <c r="A178" s="21" t="s">
        <v>377</v>
      </c>
      <c r="B178" s="22" t="s">
        <v>165</v>
      </c>
      <c r="C178" s="21" t="str">
        <f>IF('Adherence Review'!$B$76="","Not Scored",IF('Adherence Review'!$B$76="X","X","✔"))</f>
        <v>Not Scored</v>
      </c>
      <c r="D178" s="13"/>
      <c r="E178" s="13"/>
      <c r="F178" s="13"/>
      <c r="G178" s="13"/>
      <c r="H178" s="13"/>
      <c r="I178" s="13"/>
      <c r="O178" s="24"/>
      <c r="P178"/>
      <c r="Q178" s="15" t="str">
        <f>IF('Adherence Review'!$B$76="","Not Scored",IF('Adherence Review'!$B$76="X","X","✔"))</f>
        <v>Not Scored</v>
      </c>
    </row>
    <row r="179" spans="1:17" s="15" customFormat="1" ht="31.2" x14ac:dyDescent="0.3">
      <c r="A179" s="19" t="s">
        <v>378</v>
      </c>
      <c r="B179" s="20" t="s">
        <v>379</v>
      </c>
      <c r="C179" s="19" t="str">
        <f>IF('Adherence Review'!$B$76="","Not Scored",IF('Adherence Review'!$B$76="X","X","✔"))</f>
        <v>Not Scored</v>
      </c>
      <c r="D179" s="13"/>
      <c r="E179" s="13"/>
      <c r="F179" s="13"/>
      <c r="G179" s="13"/>
      <c r="H179" s="13"/>
      <c r="I179" s="13"/>
      <c r="O179" s="24"/>
      <c r="P179"/>
      <c r="Q179" s="15" t="str">
        <f>IF('Adherence Review'!$B$76="","Not Scored",IF('Adherence Review'!$B$76="X","X","✔"))</f>
        <v>Not Scored</v>
      </c>
    </row>
    <row r="180" spans="1:17" s="15" customFormat="1" ht="31.2" x14ac:dyDescent="0.3">
      <c r="A180" s="21" t="s">
        <v>380</v>
      </c>
      <c r="B180" s="22" t="s">
        <v>287</v>
      </c>
      <c r="C180" s="21" t="str">
        <f>IF('Adherence Review'!$B$76="","Not Scored",IF('Adherence Review'!$B$76="X","X","✔"))</f>
        <v>Not Scored</v>
      </c>
      <c r="D180" s="13"/>
      <c r="E180" s="13"/>
      <c r="F180" s="13"/>
      <c r="G180" s="13"/>
      <c r="H180" s="13"/>
      <c r="I180" s="13"/>
      <c r="O180" s="24"/>
      <c r="P180"/>
      <c r="Q180" s="15" t="str">
        <f>IF('Adherence Review'!$B$76="","Not Scored",IF('Adherence Review'!$B$76="X","X","✔"))</f>
        <v>Not Scored</v>
      </c>
    </row>
    <row r="181" spans="1:17" s="15" customFormat="1" ht="31.2" x14ac:dyDescent="0.3">
      <c r="A181" s="19" t="s">
        <v>381</v>
      </c>
      <c r="B181" s="20" t="s">
        <v>287</v>
      </c>
      <c r="C181" s="19" t="str">
        <f>IF('Adherence Review'!$B$77="","Not Scored",IF('Adherence Review'!$B$77="X","X","✔"))</f>
        <v>Not Scored</v>
      </c>
      <c r="D181" s="13"/>
      <c r="E181" s="13"/>
      <c r="F181" s="13"/>
      <c r="G181" s="13"/>
      <c r="H181" s="13"/>
      <c r="I181" s="13"/>
      <c r="O181" s="24"/>
      <c r="P181">
        <v>110</v>
      </c>
      <c r="Q181" s="15" t="str">
        <f>IF('Adherence Review'!$B$77="","Not Scored",IF('Adherence Review'!$B$77="X","X","✔"))</f>
        <v>Not Scored</v>
      </c>
    </row>
    <row r="182" spans="1:17" s="15" customFormat="1" ht="15.6" x14ac:dyDescent="0.3">
      <c r="A182" s="21" t="s">
        <v>382</v>
      </c>
      <c r="B182" s="22" t="s">
        <v>266</v>
      </c>
      <c r="C182" s="21" t="str">
        <f>IF('Adherence Review'!$B$77="","Not Scored",IF('Adherence Review'!$B$77="X","X","✔"))</f>
        <v>Not Scored</v>
      </c>
      <c r="D182" s="13"/>
      <c r="E182" s="13"/>
      <c r="F182" s="13"/>
      <c r="G182" s="13"/>
      <c r="H182" s="13"/>
      <c r="I182" s="13"/>
      <c r="O182" s="24"/>
      <c r="P182"/>
      <c r="Q182" s="15" t="str">
        <f>IF('Adherence Review'!$B$77="","Not Scored",IF('Adherence Review'!$B$77="X","X","✔"))</f>
        <v>Not Scored</v>
      </c>
    </row>
    <row r="183" spans="1:17" s="15" customFormat="1" ht="15.6" x14ac:dyDescent="0.3">
      <c r="A183" s="19" t="s">
        <v>383</v>
      </c>
      <c r="B183" s="20" t="s">
        <v>384</v>
      </c>
      <c r="C183" s="19" t="str">
        <f>IF('Adherence Review'!$B$77="","Not Scored",IF('Adherence Review'!$B$77="X","X","✔"))</f>
        <v>Not Scored</v>
      </c>
      <c r="D183" s="13"/>
      <c r="E183" s="13"/>
      <c r="F183" s="13"/>
      <c r="G183" s="13"/>
      <c r="H183" s="13"/>
      <c r="I183" s="13"/>
      <c r="O183" s="24"/>
      <c r="P183"/>
      <c r="Q183" s="15" t="str">
        <f>IF('Adherence Review'!$B$77="","Not Scored",IF('Adherence Review'!$B$77="X","X","✔"))</f>
        <v>Not Scored</v>
      </c>
    </row>
    <row r="184" spans="1:17" s="15" customFormat="1" ht="31.2" x14ac:dyDescent="0.3">
      <c r="A184" s="21" t="s">
        <v>385</v>
      </c>
      <c r="B184" s="22" t="s">
        <v>386</v>
      </c>
      <c r="C184" s="21" t="str">
        <f>IF('Adherence Review'!$B$78="","Not Scored",IF('Adherence Review'!$B$78="X","X","✔"))</f>
        <v>Not Scored</v>
      </c>
      <c r="D184" s="13"/>
      <c r="E184" s="13"/>
      <c r="F184" s="13"/>
      <c r="G184" s="13"/>
      <c r="H184" s="13"/>
      <c r="I184" s="13"/>
      <c r="O184" s="24"/>
      <c r="P184">
        <v>111</v>
      </c>
      <c r="Q184" s="15" t="str">
        <f>IF('Adherence Review'!$B$78="","Not Scored",IF('Adherence Review'!$B$78="X","X","✔"))</f>
        <v>Not Scored</v>
      </c>
    </row>
    <row r="185" spans="1:17" s="15" customFormat="1" ht="31.2" x14ac:dyDescent="0.3">
      <c r="A185" s="19" t="s">
        <v>387</v>
      </c>
      <c r="B185" s="20" t="s">
        <v>388</v>
      </c>
      <c r="C185" s="19" t="str">
        <f>IF('Adherence Review'!$B$78="","Not Scored",IF('Adherence Review'!$B$78="X","X","✔"))</f>
        <v>Not Scored</v>
      </c>
      <c r="D185" s="13"/>
      <c r="E185" s="13"/>
      <c r="F185" s="13"/>
      <c r="G185" s="13"/>
      <c r="H185" s="13"/>
      <c r="I185" s="13"/>
      <c r="O185" s="24"/>
      <c r="P185"/>
      <c r="Q185" s="15" t="str">
        <f>IF('Adherence Review'!$B$78="","Not Scored",IF('Adherence Review'!$B$78="X","X","✔"))</f>
        <v>Not Scored</v>
      </c>
    </row>
    <row r="186" spans="1:17" s="15" customFormat="1" ht="15.6" x14ac:dyDescent="0.3">
      <c r="A186" s="21" t="s">
        <v>389</v>
      </c>
      <c r="B186" s="22" t="s">
        <v>390</v>
      </c>
      <c r="C186" s="21" t="str">
        <f>IF('Adherence Review'!$B$78="","Not Scored",IF('Adherence Review'!$B$78="X","X","✔"))</f>
        <v>Not Scored</v>
      </c>
      <c r="D186" s="13"/>
      <c r="E186" s="13"/>
      <c r="F186" s="13"/>
      <c r="G186" s="13"/>
      <c r="H186" s="13"/>
      <c r="I186" s="13"/>
      <c r="O186" s="24"/>
      <c r="P186"/>
      <c r="Q186" s="15" t="str">
        <f>IF('Adherence Review'!$B$78="","Not Scored",IF('Adherence Review'!$B$78="X","X","✔"))</f>
        <v>Not Scored</v>
      </c>
    </row>
    <row r="187" spans="1:17" s="15" customFormat="1" ht="15.6" x14ac:dyDescent="0.3">
      <c r="A187" s="19" t="s">
        <v>391</v>
      </c>
      <c r="B187" s="20" t="s">
        <v>392</v>
      </c>
      <c r="C187" s="19" t="str">
        <f>IF('Adherence Review'!$B$78="","Not Scored",IF('Adherence Review'!$B$78="X","X","✔"))</f>
        <v>Not Scored</v>
      </c>
      <c r="D187" s="13"/>
      <c r="E187" s="13"/>
      <c r="F187" s="13"/>
      <c r="G187" s="13"/>
      <c r="H187" s="13"/>
      <c r="I187" s="13"/>
      <c r="O187" s="24"/>
      <c r="P187"/>
      <c r="Q187" s="15" t="str">
        <f>IF('Adherence Review'!$B$78="","Not Scored",IF('Adherence Review'!$B$78="X","X","✔"))</f>
        <v>Not Scored</v>
      </c>
    </row>
    <row r="188" spans="1:17" s="15" customFormat="1" ht="15.6" x14ac:dyDescent="0.3">
      <c r="A188" s="21" t="s">
        <v>393</v>
      </c>
      <c r="B188" s="22" t="s">
        <v>394</v>
      </c>
      <c r="C188" s="21" t="str">
        <f>IF('Adherence Review'!$B$78="","Not Scored",IF('Adherence Review'!$B$78="X","X","✔"))</f>
        <v>Not Scored</v>
      </c>
      <c r="D188" s="13"/>
      <c r="E188" s="13"/>
      <c r="F188" s="13"/>
      <c r="G188" s="13"/>
      <c r="H188" s="13"/>
      <c r="I188" s="13"/>
      <c r="O188" s="24"/>
      <c r="P188"/>
      <c r="Q188" s="15" t="str">
        <f>IF('Adherence Review'!$B$78="","Not Scored",IF('Adherence Review'!$B$78="X","X","✔"))</f>
        <v>Not Scored</v>
      </c>
    </row>
    <row r="189" spans="1:17" s="15" customFormat="1" ht="31.2" x14ac:dyDescent="0.3">
      <c r="A189" s="19" t="s">
        <v>395</v>
      </c>
      <c r="B189" s="20" t="s">
        <v>555</v>
      </c>
      <c r="C189" s="19" t="str">
        <f>IF('Adherence Review'!$B$79="","Not Scored",IF('Adherence Review'!$B$79="X","X","✔"))</f>
        <v>Not Scored</v>
      </c>
      <c r="D189" s="13"/>
      <c r="E189" s="13"/>
      <c r="F189" s="13"/>
      <c r="G189" s="13"/>
      <c r="H189" s="13"/>
      <c r="I189" s="13"/>
      <c r="O189" s="24"/>
      <c r="P189">
        <v>112</v>
      </c>
      <c r="Q189" s="15" t="str">
        <f>IF('Adherence Review'!$B$79="","Not Scored",IF('Adherence Review'!$B$79="X","X","✔"))</f>
        <v>Not Scored</v>
      </c>
    </row>
    <row r="190" spans="1:17" s="15" customFormat="1" ht="31.2" x14ac:dyDescent="0.3">
      <c r="A190" s="21" t="s">
        <v>396</v>
      </c>
      <c r="B190" s="22" t="s">
        <v>397</v>
      </c>
      <c r="C190" s="21" t="str">
        <f>IF('Adherence Review'!$B$79="","Not Scored",IF('Adherence Review'!$B$79="X","X","✔"))</f>
        <v>Not Scored</v>
      </c>
      <c r="D190" s="13"/>
      <c r="E190" s="13"/>
      <c r="F190" s="13"/>
      <c r="G190" s="13"/>
      <c r="H190" s="13"/>
      <c r="I190" s="13"/>
      <c r="O190" s="24"/>
      <c r="P190"/>
      <c r="Q190" s="15" t="str">
        <f>IF('Adherence Review'!$B$79="","Not Scored",IF('Adherence Review'!$B$79="X","X","✔"))</f>
        <v>Not Scored</v>
      </c>
    </row>
    <row r="191" spans="1:17" s="15" customFormat="1" ht="31.2" x14ac:dyDescent="0.3">
      <c r="A191" s="19" t="s">
        <v>398</v>
      </c>
      <c r="B191" s="20" t="s">
        <v>165</v>
      </c>
      <c r="C191" s="19" t="str">
        <f>IF('Adherence Review'!$B$79="","Not Scored",IF('Adherence Review'!$B$79="X","X","✔"))</f>
        <v>Not Scored</v>
      </c>
      <c r="D191" s="13"/>
      <c r="E191" s="13"/>
      <c r="F191" s="13"/>
      <c r="G191" s="13"/>
      <c r="H191" s="13"/>
      <c r="I191" s="13"/>
      <c r="O191" s="24"/>
      <c r="P191"/>
      <c r="Q191" s="15" t="str">
        <f>IF('Adherence Review'!$B$79="","Not Scored",IF('Adherence Review'!$B$79="X","X","✔"))</f>
        <v>Not Scored</v>
      </c>
    </row>
    <row r="192" spans="1:17" s="15" customFormat="1" ht="31.2" x14ac:dyDescent="0.3">
      <c r="A192" s="21" t="s">
        <v>399</v>
      </c>
      <c r="B192" s="22" t="s">
        <v>328</v>
      </c>
      <c r="C192" s="21" t="str">
        <f>IF('Adherence Review'!$B$79="","Not Scored",IF('Adherence Review'!$B$79="X","X","✔"))</f>
        <v>Not Scored</v>
      </c>
      <c r="D192" s="13"/>
      <c r="E192" s="13"/>
      <c r="F192" s="13"/>
      <c r="G192" s="13"/>
      <c r="H192" s="13"/>
      <c r="I192" s="13"/>
      <c r="O192" s="24"/>
      <c r="P192"/>
      <c r="Q192" s="15" t="str">
        <f>IF('Adherence Review'!$B$79="","Not Scored",IF('Adherence Review'!$B$79="X","X","✔"))</f>
        <v>Not Scored</v>
      </c>
    </row>
    <row r="193" spans="1:17" s="15" customFormat="1" ht="31.2" x14ac:dyDescent="0.3">
      <c r="A193" s="19" t="s">
        <v>400</v>
      </c>
      <c r="B193" s="20" t="s">
        <v>120</v>
      </c>
      <c r="C193" s="19" t="str">
        <f>IF('Adherence Review'!$B$79="","Not Scored",IF('Adherence Review'!$B$79="X","X","✔"))</f>
        <v>Not Scored</v>
      </c>
      <c r="D193" s="13"/>
      <c r="E193" s="13"/>
      <c r="F193" s="13"/>
      <c r="G193" s="13"/>
      <c r="H193" s="13"/>
      <c r="I193" s="13"/>
      <c r="O193" s="24"/>
      <c r="P193"/>
      <c r="Q193" s="15" t="str">
        <f>IF('Adherence Review'!$B$79="","Not Scored",IF('Adherence Review'!$B$79="X","X","✔"))</f>
        <v>Not Scored</v>
      </c>
    </row>
    <row r="194" spans="1:17" s="15" customFormat="1" ht="31.2" x14ac:dyDescent="0.3">
      <c r="A194" s="21" t="s">
        <v>401</v>
      </c>
      <c r="B194" s="22" t="s">
        <v>402</v>
      </c>
      <c r="C194" s="21" t="str">
        <f>IF('Adherence Review'!$B$79="","Not Scored",IF('Adherence Review'!$B$79="X","X","✔"))</f>
        <v>Not Scored</v>
      </c>
      <c r="D194" s="13"/>
      <c r="E194" s="13"/>
      <c r="F194" s="13"/>
      <c r="G194" s="13"/>
      <c r="H194" s="13"/>
      <c r="I194" s="13"/>
      <c r="O194" s="24"/>
      <c r="P194"/>
      <c r="Q194" s="15" t="str">
        <f>IF('Adherence Review'!$B$79="","Not Scored",IF('Adherence Review'!$B$79="X","X","✔"))</f>
        <v>Not Scored</v>
      </c>
    </row>
    <row r="195" spans="1:17" s="15" customFormat="1" ht="31.2" x14ac:dyDescent="0.3">
      <c r="A195" s="19" t="s">
        <v>403</v>
      </c>
      <c r="B195" s="20" t="s">
        <v>334</v>
      </c>
      <c r="C195" s="19" t="str">
        <f>IF('Adherence Review'!$B$79="","Not Scored",IF('Adherence Review'!$B$79="X","X","✔"))</f>
        <v>Not Scored</v>
      </c>
      <c r="D195" s="13"/>
      <c r="E195" s="13"/>
      <c r="F195" s="13"/>
      <c r="G195" s="13"/>
      <c r="H195" s="13"/>
      <c r="I195" s="13"/>
      <c r="O195" s="24"/>
      <c r="P195"/>
      <c r="Q195" s="15" t="str">
        <f>IF('Adherence Review'!$B$79="","Not Scored",IF('Adherence Review'!$B$79="X","X","✔"))</f>
        <v>Not Scored</v>
      </c>
    </row>
    <row r="196" spans="1:17" s="15" customFormat="1" ht="31.2" x14ac:dyDescent="0.3">
      <c r="A196" s="21" t="s">
        <v>404</v>
      </c>
      <c r="B196" s="22" t="s">
        <v>266</v>
      </c>
      <c r="C196" s="21" t="str">
        <f>IF('Adherence Review'!$B$79="","Not Scored",IF('Adherence Review'!$B$79="X","X","✔"))</f>
        <v>Not Scored</v>
      </c>
      <c r="D196" s="13"/>
      <c r="E196" s="13"/>
      <c r="F196" s="13"/>
      <c r="G196" s="13"/>
      <c r="H196" s="13"/>
      <c r="I196" s="13"/>
      <c r="O196" s="24"/>
      <c r="P196"/>
      <c r="Q196" s="15" t="str">
        <f>IF('Adherence Review'!$B$79="","Not Scored",IF('Adherence Review'!$B$79="X","X","✔"))</f>
        <v>Not Scored</v>
      </c>
    </row>
    <row r="197" spans="1:17" s="15" customFormat="1" ht="18" x14ac:dyDescent="0.3">
      <c r="A197" s="17" t="s">
        <v>405</v>
      </c>
      <c r="B197" s="25" t="s">
        <v>117</v>
      </c>
      <c r="C197" s="18" t="s">
        <v>118</v>
      </c>
      <c r="D197" s="13"/>
      <c r="E197" s="13"/>
      <c r="F197" s="13"/>
      <c r="G197" s="13"/>
      <c r="H197" s="13"/>
      <c r="I197" s="13"/>
      <c r="O197" s="24"/>
      <c r="P197"/>
    </row>
    <row r="198" spans="1:17" s="15" customFormat="1" ht="15.6" x14ac:dyDescent="0.3">
      <c r="A198" s="19" t="s">
        <v>406</v>
      </c>
      <c r="B198" s="20" t="s">
        <v>407</v>
      </c>
      <c r="C198" s="19" t="str">
        <f>IF('Adherence Review'!$B$83="","Not Scored",IF('Adherence Review'!$B$83="X","X","✔"))</f>
        <v>Not Scored</v>
      </c>
      <c r="D198" s="13"/>
      <c r="E198" s="13"/>
      <c r="F198" s="13"/>
      <c r="G198" s="13"/>
      <c r="H198" s="13"/>
      <c r="I198" s="13"/>
      <c r="O198" s="24"/>
      <c r="P198">
        <v>118</v>
      </c>
      <c r="Q198" s="15" t="str">
        <f>IF('Adherence Review'!$B$83="","Not Scored",IF('Adherence Review'!$B$83="X","X","✔"))</f>
        <v>Not Scored</v>
      </c>
    </row>
    <row r="199" spans="1:17" s="15" customFormat="1" ht="15.6" x14ac:dyDescent="0.3">
      <c r="A199" s="21" t="s">
        <v>408</v>
      </c>
      <c r="B199" s="22" t="s">
        <v>409</v>
      </c>
      <c r="C199" s="21" t="str">
        <f>IF('Adherence Review'!$B$83="","Not Scored",IF('Adherence Review'!$B$83="X","X","✔"))</f>
        <v>Not Scored</v>
      </c>
      <c r="D199" s="13"/>
      <c r="E199" s="13"/>
      <c r="F199" s="13"/>
      <c r="G199" s="13"/>
      <c r="H199" s="13"/>
      <c r="I199" s="13"/>
      <c r="O199" s="24"/>
      <c r="P199"/>
      <c r="Q199" s="15" t="str">
        <f>IF('Adherence Review'!$B$83="","Not Scored",IF('Adherence Review'!$B$83="X","X","✔"))</f>
        <v>Not Scored</v>
      </c>
    </row>
    <row r="200" spans="1:17" s="15" customFormat="1" ht="15.6" x14ac:dyDescent="0.3">
      <c r="A200" s="19" t="s">
        <v>410</v>
      </c>
      <c r="B200" s="20" t="s">
        <v>551</v>
      </c>
      <c r="C200" s="19" t="str">
        <f>IF('Adherence Review'!$B$83="","Not Scored",IF('Adherence Review'!$B$83="X","X","✔"))</f>
        <v>Not Scored</v>
      </c>
      <c r="D200" s="13"/>
      <c r="E200" s="13"/>
      <c r="F200" s="13"/>
      <c r="G200" s="13"/>
      <c r="H200" s="13"/>
      <c r="I200" s="13"/>
      <c r="O200" s="24"/>
      <c r="P200"/>
      <c r="Q200" s="15" t="str">
        <f>IF('Adherence Review'!$B$83="","Not Scored",IF('Adherence Review'!$B$83="X","X","✔"))</f>
        <v>Not Scored</v>
      </c>
    </row>
    <row r="201" spans="1:17" s="15" customFormat="1" ht="31.2" x14ac:dyDescent="0.3">
      <c r="A201" s="21" t="s">
        <v>411</v>
      </c>
      <c r="B201" s="22" t="s">
        <v>412</v>
      </c>
      <c r="C201" s="21" t="str">
        <f>IF('Adherence Review'!$B$83="","Not Scored",IF('Adherence Review'!$B$83="X","X","✔"))</f>
        <v>Not Scored</v>
      </c>
      <c r="D201" s="13"/>
      <c r="E201" s="13"/>
      <c r="F201" s="13"/>
      <c r="G201" s="13"/>
      <c r="H201" s="13"/>
      <c r="I201" s="13"/>
      <c r="O201" s="24"/>
      <c r="P201"/>
      <c r="Q201" s="15" t="str">
        <f>IF('Adherence Review'!$B$83="","Not Scored",IF('Adherence Review'!$B$83="X","X","✔"))</f>
        <v>Not Scored</v>
      </c>
    </row>
    <row r="202" spans="1:17" s="15" customFormat="1" ht="15.6" x14ac:dyDescent="0.3">
      <c r="A202" s="19" t="s">
        <v>413</v>
      </c>
      <c r="B202" s="20" t="s">
        <v>555</v>
      </c>
      <c r="C202" s="19" t="str">
        <f>IF('Adherence Review'!$B$84="","Not Scored",IF('Adherence Review'!$B$84="X","X","✔"))</f>
        <v>Not Scored</v>
      </c>
      <c r="D202" s="13"/>
      <c r="E202" s="13"/>
      <c r="F202" s="13"/>
      <c r="G202" s="13"/>
      <c r="H202" s="13"/>
      <c r="I202" s="13"/>
      <c r="O202" s="24"/>
      <c r="P202">
        <v>119</v>
      </c>
      <c r="Q202" s="15" t="str">
        <f>IF('Adherence Review'!$B$84="","Not Scored",IF('Adherence Review'!$B$84="X","X","✔"))</f>
        <v>Not Scored</v>
      </c>
    </row>
    <row r="203" spans="1:17" s="15" customFormat="1" ht="62.4" x14ac:dyDescent="0.3">
      <c r="A203" s="21" t="s">
        <v>414</v>
      </c>
      <c r="B203" s="22" t="s">
        <v>415</v>
      </c>
      <c r="C203" s="21" t="str">
        <f>IF('Adherence Review'!$B$84="","Not Scored",IF('Adherence Review'!$B$84="X","X","✔"))</f>
        <v>Not Scored</v>
      </c>
      <c r="D203" s="13"/>
      <c r="E203" s="13"/>
      <c r="F203" s="13"/>
      <c r="G203" s="13"/>
      <c r="H203" s="13"/>
      <c r="I203" s="13"/>
      <c r="O203" s="24"/>
      <c r="P203"/>
      <c r="Q203" s="15" t="str">
        <f>IF('Adherence Review'!$B$84="","Not Scored",IF('Adherence Review'!$B$84="X","X","✔"))</f>
        <v>Not Scored</v>
      </c>
    </row>
    <row r="204" spans="1:17" s="15" customFormat="1" ht="15.6" x14ac:dyDescent="0.3">
      <c r="A204" s="19" t="s">
        <v>416</v>
      </c>
      <c r="B204" s="20" t="s">
        <v>557</v>
      </c>
      <c r="C204" s="19" t="str">
        <f>IF('Adherence Review'!$B$85="","Not Scored",IF('Adherence Review'!$B$85="X","X","✔"))</f>
        <v>Not Scored</v>
      </c>
      <c r="D204" s="13"/>
      <c r="E204" s="13"/>
      <c r="F204" s="13"/>
      <c r="G204" s="13"/>
      <c r="H204" s="13"/>
      <c r="I204" s="13"/>
      <c r="O204" s="24"/>
      <c r="P204">
        <v>120</v>
      </c>
      <c r="Q204" s="15" t="str">
        <f>IF('Adherence Review'!$B$85="","Not Scored",IF('Adherence Review'!$B$85="X","X","✔"))</f>
        <v>Not Scored</v>
      </c>
    </row>
    <row r="205" spans="1:17" s="15" customFormat="1" ht="15.6" x14ac:dyDescent="0.3">
      <c r="A205" s="21" t="s">
        <v>417</v>
      </c>
      <c r="B205" s="22" t="s">
        <v>555</v>
      </c>
      <c r="C205" s="21" t="str">
        <f>IF('Adherence Review'!$B$85="","Not Scored",IF('Adherence Review'!$B$85="X","X","✔"))</f>
        <v>Not Scored</v>
      </c>
      <c r="D205" s="13"/>
      <c r="E205" s="13"/>
      <c r="F205" s="13"/>
      <c r="G205" s="13"/>
      <c r="H205" s="13"/>
      <c r="I205" s="13"/>
      <c r="O205" s="24"/>
      <c r="P205"/>
      <c r="Q205" s="15" t="str">
        <f>IF('Adherence Review'!$B$85="","Not Scored",IF('Adherence Review'!$B$85="X","X","✔"))</f>
        <v>Not Scored</v>
      </c>
    </row>
    <row r="206" spans="1:17" s="15" customFormat="1" ht="15.6" x14ac:dyDescent="0.3">
      <c r="A206" s="19" t="s">
        <v>418</v>
      </c>
      <c r="B206" s="20" t="s">
        <v>419</v>
      </c>
      <c r="C206" s="19" t="str">
        <f>IF('Adherence Review'!$B$85="","Not Scored",IF('Adherence Review'!$B$85="X","X","✔"))</f>
        <v>Not Scored</v>
      </c>
      <c r="D206" s="13"/>
      <c r="E206" s="13"/>
      <c r="F206" s="13"/>
      <c r="G206" s="13"/>
      <c r="H206" s="13"/>
      <c r="I206" s="13"/>
      <c r="O206" s="24"/>
      <c r="P206"/>
      <c r="Q206" s="15" t="str">
        <f>IF('Adherence Review'!$B$85="","Not Scored",IF('Adherence Review'!$B$85="X","X","✔"))</f>
        <v>Not Scored</v>
      </c>
    </row>
    <row r="207" spans="1:17" s="15" customFormat="1" ht="31.2" x14ac:dyDescent="0.3">
      <c r="A207" s="21" t="s">
        <v>420</v>
      </c>
      <c r="B207" s="22" t="s">
        <v>421</v>
      </c>
      <c r="C207" s="21" t="str">
        <f>IF('Adherence Review'!$B$85="","Not Scored",IF('Adherence Review'!$B$85="X","X","✔"))</f>
        <v>Not Scored</v>
      </c>
      <c r="D207" s="13"/>
      <c r="E207" s="13"/>
      <c r="F207" s="13"/>
      <c r="G207" s="13"/>
      <c r="H207" s="13"/>
      <c r="I207" s="13"/>
      <c r="O207" s="24"/>
      <c r="P207"/>
      <c r="Q207" s="15" t="str">
        <f>IF('Adherence Review'!$B$85="","Not Scored",IF('Adherence Review'!$B$85="X","X","✔"))</f>
        <v>Not Scored</v>
      </c>
    </row>
    <row r="208" spans="1:17" s="15" customFormat="1" ht="15.6" x14ac:dyDescent="0.3">
      <c r="A208" s="19" t="s">
        <v>422</v>
      </c>
      <c r="B208" s="20" t="s">
        <v>423</v>
      </c>
      <c r="C208" s="19" t="str">
        <f>IF('Adherence Review'!$B$86="","Not Scored",IF('Adherence Review'!$B$86="X","X","✔"))</f>
        <v>Not Scored</v>
      </c>
      <c r="D208" s="13"/>
      <c r="E208" s="13"/>
      <c r="F208" s="13"/>
      <c r="G208" s="13"/>
      <c r="H208" s="13"/>
      <c r="I208" s="13"/>
      <c r="O208" s="24"/>
      <c r="P208">
        <v>121</v>
      </c>
      <c r="Q208" s="15" t="str">
        <f>IF('Adherence Review'!$B$86="","Not Scored",IF('Adherence Review'!$B$86="X","X","✔"))</f>
        <v>Not Scored</v>
      </c>
    </row>
    <row r="209" spans="1:17" s="15" customFormat="1" ht="15.6" x14ac:dyDescent="0.3">
      <c r="A209" s="21" t="s">
        <v>424</v>
      </c>
      <c r="B209" s="22" t="s">
        <v>122</v>
      </c>
      <c r="C209" s="21" t="str">
        <f>IF('Adherence Review'!$B$86="","Not Scored",IF('Adherence Review'!$B$86="X","X","✔"))</f>
        <v>Not Scored</v>
      </c>
      <c r="D209" s="13"/>
      <c r="E209" s="13"/>
      <c r="F209" s="13"/>
      <c r="G209" s="13"/>
      <c r="H209" s="13"/>
      <c r="I209" s="13"/>
      <c r="O209" s="24"/>
      <c r="P209"/>
      <c r="Q209" s="15" t="str">
        <f>IF('Adherence Review'!$B$86="","Not Scored",IF('Adherence Review'!$B$86="X","X","✔"))</f>
        <v>Not Scored</v>
      </c>
    </row>
    <row r="210" spans="1:17" s="15" customFormat="1" ht="31.2" x14ac:dyDescent="0.3">
      <c r="A210" s="19" t="s">
        <v>425</v>
      </c>
      <c r="B210" s="20" t="s">
        <v>423</v>
      </c>
      <c r="C210" s="19" t="str">
        <f>IF('Adherence Review'!$B$87="","Not Scored",IF('Adherence Review'!$B$87="X","X","✔"))</f>
        <v>Not Scored</v>
      </c>
      <c r="D210" s="13"/>
      <c r="E210" s="13"/>
      <c r="F210" s="13"/>
      <c r="G210" s="13"/>
      <c r="H210" s="13"/>
      <c r="I210" s="13"/>
      <c r="O210" s="24"/>
      <c r="P210">
        <v>122</v>
      </c>
      <c r="Q210" s="15" t="str">
        <f>IF('Adherence Review'!$B$87="","Not Scored",IF('Adherence Review'!$B$87="X","X","✔"))</f>
        <v>Not Scored</v>
      </c>
    </row>
    <row r="211" spans="1:17" s="15" customFormat="1" ht="31.2" x14ac:dyDescent="0.3">
      <c r="A211" s="21" t="s">
        <v>426</v>
      </c>
      <c r="B211" s="22" t="s">
        <v>122</v>
      </c>
      <c r="C211" s="21" t="str">
        <f>IF('Adherence Review'!$B$87="","Not Scored",IF('Adherence Review'!$B$87="X","X","✔"))</f>
        <v>Not Scored</v>
      </c>
      <c r="D211" s="13"/>
      <c r="E211" s="13"/>
      <c r="F211" s="13"/>
      <c r="G211" s="13"/>
      <c r="H211" s="13"/>
      <c r="I211" s="13"/>
      <c r="O211" s="24"/>
      <c r="P211"/>
      <c r="Q211" s="15" t="str">
        <f>IF('Adherence Review'!$B$87="","Not Scored",IF('Adherence Review'!$B$87="X","X","✔"))</f>
        <v>Not Scored</v>
      </c>
    </row>
    <row r="212" spans="1:17" s="15" customFormat="1" ht="18" x14ac:dyDescent="0.3">
      <c r="A212" s="17" t="s">
        <v>427</v>
      </c>
      <c r="B212" s="25" t="s">
        <v>117</v>
      </c>
      <c r="C212" s="18" t="s">
        <v>118</v>
      </c>
      <c r="D212" s="13"/>
      <c r="E212" s="13"/>
      <c r="F212" s="13"/>
      <c r="G212" s="13"/>
      <c r="H212" s="13"/>
      <c r="I212" s="13"/>
      <c r="O212" s="24"/>
      <c r="P212"/>
    </row>
    <row r="213" spans="1:17" s="15" customFormat="1" ht="31.2" x14ac:dyDescent="0.3">
      <c r="A213" s="19" t="s">
        <v>428</v>
      </c>
      <c r="B213" s="20" t="s">
        <v>120</v>
      </c>
      <c r="C213" s="19" t="str">
        <f>IF('Adherence Review'!$B$91="","Not Scored",IF('Adherence Review'!$B$91="X","X","✔"))</f>
        <v>Not Scored</v>
      </c>
      <c r="D213" s="13"/>
      <c r="E213" s="13"/>
      <c r="F213" s="13"/>
      <c r="G213" s="13"/>
      <c r="H213" s="13"/>
      <c r="I213" s="13"/>
      <c r="O213" s="24"/>
      <c r="P213">
        <v>128</v>
      </c>
      <c r="Q213" s="15" t="str">
        <f>IF('Adherence Review'!$B$91="","Not Scored",IF('Adherence Review'!$B$91="X","X","✔"))</f>
        <v>Not Scored</v>
      </c>
    </row>
    <row r="214" spans="1:17" s="15" customFormat="1" ht="31.2" x14ac:dyDescent="0.3">
      <c r="A214" s="21" t="s">
        <v>429</v>
      </c>
      <c r="B214" s="22" t="s">
        <v>122</v>
      </c>
      <c r="C214" s="21" t="str">
        <f>IF('Adherence Review'!$B$91="","Not Scored",IF('Adherence Review'!$B$91="X","X","✔"))</f>
        <v>Not Scored</v>
      </c>
      <c r="D214" s="13"/>
      <c r="E214" s="13"/>
      <c r="F214" s="13"/>
      <c r="G214" s="13"/>
      <c r="H214" s="13"/>
      <c r="I214" s="13"/>
      <c r="O214" s="24"/>
      <c r="P214"/>
      <c r="Q214" s="15" t="str">
        <f>IF('Adherence Review'!$B$91="","Not Scored",IF('Adherence Review'!$B$91="X","X","✔"))</f>
        <v>Not Scored</v>
      </c>
    </row>
    <row r="215" spans="1:17" s="15" customFormat="1" ht="31.2" x14ac:dyDescent="0.3">
      <c r="A215" s="19" t="s">
        <v>430</v>
      </c>
      <c r="B215" s="20" t="s">
        <v>266</v>
      </c>
      <c r="C215" s="19" t="str">
        <f>IF('Adherence Review'!$B$91="","Not Scored",IF('Adherence Review'!$B$91="X","X","✔"))</f>
        <v>Not Scored</v>
      </c>
      <c r="D215" s="13"/>
      <c r="E215" s="13"/>
      <c r="F215" s="13"/>
      <c r="G215" s="13"/>
      <c r="H215" s="13"/>
      <c r="I215" s="13"/>
      <c r="O215" s="24"/>
      <c r="P215"/>
      <c r="Q215" s="15" t="str">
        <f>IF('Adherence Review'!$B$91="","Not Scored",IF('Adherence Review'!$B$91="X","X","✔"))</f>
        <v>Not Scored</v>
      </c>
    </row>
    <row r="216" spans="1:17" s="15" customFormat="1" ht="31.2" x14ac:dyDescent="0.3">
      <c r="A216" s="21" t="s">
        <v>431</v>
      </c>
      <c r="B216" s="22" t="s">
        <v>432</v>
      </c>
      <c r="C216" s="21" t="str">
        <f>IF('Adherence Review'!$B$92="","Not Scored",IF('Adherence Review'!$B$92="X","X","✔"))</f>
        <v>Not Scored</v>
      </c>
      <c r="D216" s="13"/>
      <c r="E216" s="13"/>
      <c r="F216" s="13"/>
      <c r="G216" s="13"/>
      <c r="H216" s="13"/>
      <c r="I216" s="13"/>
      <c r="O216" s="24"/>
      <c r="P216">
        <v>129</v>
      </c>
      <c r="Q216" s="15" t="str">
        <f>IF('Adherence Review'!$B$92="","Not Scored",IF('Adherence Review'!$B$92="X","X","✔"))</f>
        <v>Not Scored</v>
      </c>
    </row>
    <row r="217" spans="1:17" s="15" customFormat="1" ht="31.2" x14ac:dyDescent="0.3">
      <c r="A217" s="19" t="s">
        <v>433</v>
      </c>
      <c r="B217" s="20" t="s">
        <v>434</v>
      </c>
      <c r="C217" s="19" t="str">
        <f>IF('Adherence Review'!$B$92="","Not Scored",IF('Adherence Review'!$B$92="X","X","✔"))</f>
        <v>Not Scored</v>
      </c>
      <c r="D217" s="13"/>
      <c r="E217" s="13"/>
      <c r="F217" s="13"/>
      <c r="G217" s="13"/>
      <c r="H217" s="13"/>
      <c r="I217" s="13"/>
      <c r="O217" s="24"/>
      <c r="P217"/>
      <c r="Q217" s="15" t="str">
        <f>IF('Adherence Review'!$B$92="","Not Scored",IF('Adherence Review'!$B$92="X","X","✔"))</f>
        <v>Not Scored</v>
      </c>
    </row>
    <row r="218" spans="1:17" s="15" customFormat="1" ht="15.6" x14ac:dyDescent="0.3">
      <c r="A218" s="21" t="s">
        <v>435</v>
      </c>
      <c r="B218" s="22" t="s">
        <v>436</v>
      </c>
      <c r="C218" s="21" t="str">
        <f>IF('Adherence Review'!$B$92="","Not Scored",IF('Adherence Review'!$B$92="X","X","✔"))</f>
        <v>Not Scored</v>
      </c>
      <c r="D218" s="13"/>
      <c r="E218" s="13"/>
      <c r="F218" s="13"/>
      <c r="G218" s="13"/>
      <c r="H218" s="13"/>
      <c r="I218" s="13"/>
      <c r="O218" s="24"/>
      <c r="P218"/>
      <c r="Q218" s="15" t="str">
        <f>IF('Adherence Review'!$B$92="","Not Scored",IF('Adherence Review'!$B$92="X","X","✔"))</f>
        <v>Not Scored</v>
      </c>
    </row>
    <row r="219" spans="1:17" s="15" customFormat="1" ht="31.2" x14ac:dyDescent="0.3">
      <c r="A219" s="19" t="s">
        <v>437</v>
      </c>
      <c r="B219" s="20" t="s">
        <v>552</v>
      </c>
      <c r="C219" s="19" t="str">
        <f>IF('Adherence Review'!$B$92="","Not Scored",IF('Adherence Review'!$B$92="X","X","✔"))</f>
        <v>Not Scored</v>
      </c>
      <c r="D219" s="13"/>
      <c r="E219" s="13"/>
      <c r="F219" s="13"/>
      <c r="G219" s="13"/>
      <c r="H219" s="13"/>
      <c r="I219" s="13"/>
      <c r="O219" s="24"/>
      <c r="P219"/>
      <c r="Q219" s="15" t="str">
        <f>IF('Adherence Review'!$B$92="","Not Scored",IF('Adherence Review'!$B$92="X","X","✔"))</f>
        <v>Not Scored</v>
      </c>
    </row>
    <row r="220" spans="1:17" s="15" customFormat="1" ht="31.2" x14ac:dyDescent="0.3">
      <c r="A220" s="21" t="s">
        <v>438</v>
      </c>
      <c r="B220" s="22" t="s">
        <v>439</v>
      </c>
      <c r="C220" s="21" t="str">
        <f>IF('Adherence Review'!$B$92="","Not Scored",IF('Adherence Review'!$B$92="X","X","✔"))</f>
        <v>Not Scored</v>
      </c>
      <c r="D220" s="13"/>
      <c r="E220" s="13"/>
      <c r="F220" s="13"/>
      <c r="G220" s="13"/>
      <c r="H220" s="13"/>
      <c r="I220" s="13"/>
      <c r="O220" s="24"/>
      <c r="P220"/>
      <c r="Q220" s="15" t="str">
        <f>IF('Adherence Review'!$B$92="","Not Scored",IF('Adherence Review'!$B$92="X","X","✔"))</f>
        <v>Not Scored</v>
      </c>
    </row>
    <row r="221" spans="1:17" s="15" customFormat="1" ht="46.8" x14ac:dyDescent="0.3">
      <c r="A221" s="19" t="s">
        <v>440</v>
      </c>
      <c r="B221" s="20" t="s">
        <v>441</v>
      </c>
      <c r="C221" s="19" t="str">
        <f>IF('Adherence Review'!$B$92="","Not Scored",IF('Adherence Review'!$B$92="X","X","✔"))</f>
        <v>Not Scored</v>
      </c>
      <c r="D221" s="13"/>
      <c r="E221" s="13"/>
      <c r="F221" s="13"/>
      <c r="G221" s="13"/>
      <c r="H221" s="13"/>
      <c r="I221" s="13"/>
      <c r="O221" s="24"/>
      <c r="P221"/>
      <c r="Q221" s="15" t="str">
        <f>IF('Adherence Review'!$B$92="","Not Scored",IF('Adherence Review'!$B$92="X","X","✔"))</f>
        <v>Not Scored</v>
      </c>
    </row>
    <row r="222" spans="1:17" s="15" customFormat="1" ht="15.6" x14ac:dyDescent="0.3">
      <c r="A222" s="21" t="s">
        <v>442</v>
      </c>
      <c r="B222" s="22" t="s">
        <v>443</v>
      </c>
      <c r="C222" s="21" t="str">
        <f>IF('Adherence Review'!$B$92="","Not Scored",IF('Adherence Review'!$B$92="X","X","✔"))</f>
        <v>Not Scored</v>
      </c>
      <c r="D222" s="13"/>
      <c r="E222" s="13"/>
      <c r="F222" s="13"/>
      <c r="G222" s="13"/>
      <c r="H222" s="13"/>
      <c r="I222" s="13"/>
      <c r="O222" s="24"/>
      <c r="P222"/>
      <c r="Q222" s="15" t="str">
        <f>IF('Adherence Review'!$B$92="","Not Scored",IF('Adherence Review'!$B$92="X","X","✔"))</f>
        <v>Not Scored</v>
      </c>
    </row>
    <row r="223" spans="1:17" s="15" customFormat="1" ht="31.2" x14ac:dyDescent="0.3">
      <c r="A223" s="19" t="s">
        <v>444</v>
      </c>
      <c r="B223" s="20" t="s">
        <v>117</v>
      </c>
      <c r="C223" s="19" t="str">
        <f>IF('Adherence Review'!$B$93="","Not Scored",IF('Adherence Review'!$B$93="X","X","✔"))</f>
        <v>Not Scored</v>
      </c>
      <c r="D223" s="13"/>
      <c r="E223" s="13"/>
      <c r="F223" s="13"/>
      <c r="G223" s="13"/>
      <c r="H223" s="13"/>
      <c r="I223" s="13"/>
      <c r="O223" s="24"/>
      <c r="P223">
        <v>130</v>
      </c>
      <c r="Q223" s="15" t="str">
        <f>IF('Adherence Review'!$B$93="","Not Scored",IF('Adherence Review'!$B$93="X","X","✔"))</f>
        <v>Not Scored</v>
      </c>
    </row>
    <row r="224" spans="1:17" s="15" customFormat="1" ht="18" x14ac:dyDescent="0.3">
      <c r="A224" s="17" t="s">
        <v>445</v>
      </c>
      <c r="B224" s="25" t="s">
        <v>117</v>
      </c>
      <c r="C224" s="18" t="s">
        <v>118</v>
      </c>
      <c r="D224" s="13"/>
      <c r="E224" s="13"/>
      <c r="F224" s="13"/>
      <c r="G224" s="13"/>
      <c r="H224" s="13"/>
      <c r="I224" s="13"/>
      <c r="O224" s="24"/>
      <c r="P224"/>
      <c r="Q224" s="15" t="str">
        <f>IF('Adherence Review'!$B$62="","Not Scored",IF('Adherence Review'!$B$62="X","X","✔"))</f>
        <v>Not Scored</v>
      </c>
    </row>
    <row r="225" spans="1:17" s="15" customFormat="1" ht="31.2" x14ac:dyDescent="0.3">
      <c r="A225" s="19" t="s">
        <v>446</v>
      </c>
      <c r="B225" s="20" t="s">
        <v>120</v>
      </c>
      <c r="C225" s="19" t="str">
        <f>IF('Adherence Review'!$B$97="","Not Scored",IF('Adherence Review'!$B$97="X","X","✔"))</f>
        <v>Not Scored</v>
      </c>
      <c r="D225" s="13"/>
      <c r="E225" s="13"/>
      <c r="F225" s="13"/>
      <c r="G225" s="13"/>
      <c r="H225" s="13"/>
      <c r="I225" s="13"/>
      <c r="O225" s="24"/>
      <c r="P225">
        <v>136</v>
      </c>
      <c r="Q225" s="15" t="str">
        <f>IF('Adherence Review'!$B$97="","Not Scored",IF('Adherence Review'!$B$97="X","X","✔"))</f>
        <v>Not Scored</v>
      </c>
    </row>
    <row r="226" spans="1:17" s="15" customFormat="1" ht="15.6" x14ac:dyDescent="0.3">
      <c r="A226" s="21" t="s">
        <v>447</v>
      </c>
      <c r="B226" s="22" t="s">
        <v>122</v>
      </c>
      <c r="C226" s="21" t="str">
        <f>IF('Adherence Review'!$B$97="","Not Scored",IF('Adherence Review'!$B$97="X","X","✔"))</f>
        <v>Not Scored</v>
      </c>
      <c r="D226" s="13"/>
      <c r="E226" s="13"/>
      <c r="F226" s="13"/>
      <c r="G226" s="13"/>
      <c r="H226" s="13"/>
      <c r="I226" s="13"/>
      <c r="O226" s="24"/>
      <c r="P226"/>
      <c r="Q226" s="15" t="str">
        <f>IF('Adherence Review'!$B$97="","Not Scored",IF('Adherence Review'!$B$97="X","X","✔"))</f>
        <v>Not Scored</v>
      </c>
    </row>
    <row r="227" spans="1:17" s="15" customFormat="1" ht="15.6" x14ac:dyDescent="0.3">
      <c r="A227" s="19" t="s">
        <v>448</v>
      </c>
      <c r="B227" s="20" t="s">
        <v>266</v>
      </c>
      <c r="C227" s="19" t="str">
        <f>IF('Adherence Review'!$B$97="","Not Scored",IF('Adherence Review'!$B$97="X","X","✔"))</f>
        <v>Not Scored</v>
      </c>
      <c r="D227" s="13"/>
      <c r="E227" s="13"/>
      <c r="F227" s="13"/>
      <c r="G227" s="13"/>
      <c r="H227" s="13"/>
      <c r="I227" s="13"/>
      <c r="O227" s="24"/>
      <c r="P227"/>
      <c r="Q227" s="15" t="str">
        <f>IF('Adherence Review'!$B$97="","Not Scored",IF('Adherence Review'!$B$97="X","X","✔"))</f>
        <v>Not Scored</v>
      </c>
    </row>
    <row r="228" spans="1:17" s="15" customFormat="1" ht="15.6" x14ac:dyDescent="0.3">
      <c r="A228" s="21" t="s">
        <v>449</v>
      </c>
      <c r="B228" s="22" t="s">
        <v>122</v>
      </c>
      <c r="C228" s="21" t="str">
        <f>IF('Adherence Review'!$B$98="","Not Scored",IF('Adherence Review'!$B$98="X","X","✔"))</f>
        <v>Not Scored</v>
      </c>
      <c r="D228" s="13"/>
      <c r="E228" s="13"/>
      <c r="F228" s="13"/>
      <c r="G228" s="13"/>
      <c r="H228" s="13"/>
      <c r="I228" s="13"/>
      <c r="O228" s="24"/>
      <c r="P228">
        <v>137</v>
      </c>
      <c r="Q228" s="15" t="str">
        <f>IF('Adherence Review'!$B$98="","Not Scored",IF('Adherence Review'!$B$98="X","X","✔"))</f>
        <v>Not Scored</v>
      </c>
    </row>
    <row r="229" spans="1:17" s="15" customFormat="1" ht="15.6" x14ac:dyDescent="0.3">
      <c r="A229" s="19" t="s">
        <v>450</v>
      </c>
      <c r="B229" s="20" t="s">
        <v>122</v>
      </c>
      <c r="C229" s="19" t="str">
        <f>IF('Adherence Review'!$B$99="","Not Scored",IF('Adherence Review'!$B$99="X","X","✔"))</f>
        <v>Not Scored</v>
      </c>
      <c r="D229" s="13"/>
      <c r="E229" s="13"/>
      <c r="F229" s="13"/>
      <c r="G229" s="13"/>
      <c r="H229" s="13"/>
      <c r="I229" s="13"/>
      <c r="O229" s="24"/>
      <c r="P229">
        <v>138</v>
      </c>
      <c r="Q229" s="15" t="str">
        <f>IF('Adherence Review'!$B$99="","Not Scored",IF('Adherence Review'!$B$99="X","X","✔"))</f>
        <v>Not Scored</v>
      </c>
    </row>
    <row r="230" spans="1:17" s="15" customFormat="1" ht="15.6" x14ac:dyDescent="0.3">
      <c r="A230" s="21" t="s">
        <v>451</v>
      </c>
      <c r="B230" s="22" t="s">
        <v>266</v>
      </c>
      <c r="C230" s="21" t="str">
        <f>IF('Adherence Review'!$B$99="","Not Scored",IF('Adherence Review'!$B$99="X","X","✔"))</f>
        <v>Not Scored</v>
      </c>
      <c r="D230" s="13"/>
      <c r="E230" s="13"/>
      <c r="F230" s="13"/>
      <c r="G230" s="13"/>
      <c r="H230" s="13"/>
      <c r="I230" s="13"/>
      <c r="O230" s="24"/>
      <c r="P230"/>
      <c r="Q230" s="15" t="str">
        <f>IF('Adherence Review'!$B$99="","Not Scored",IF('Adherence Review'!$B$99="X","X","✔"))</f>
        <v>Not Scored</v>
      </c>
    </row>
    <row r="231" spans="1:17" s="15" customFormat="1" ht="31.2" x14ac:dyDescent="0.3">
      <c r="A231" s="19" t="s">
        <v>452</v>
      </c>
      <c r="B231" s="20" t="s">
        <v>122</v>
      </c>
      <c r="C231" s="19" t="str">
        <f>IF('Adherence Review'!$B$100="","Not Scored",IF('Adherence Review'!$B$100="X","X","✔"))</f>
        <v>Not Scored</v>
      </c>
      <c r="D231" s="13"/>
      <c r="E231" s="13"/>
      <c r="F231" s="13"/>
      <c r="G231" s="13"/>
      <c r="H231" s="13"/>
      <c r="I231" s="13"/>
      <c r="O231" s="24"/>
      <c r="P231">
        <v>139</v>
      </c>
      <c r="Q231" s="15" t="str">
        <f>IF('Adherence Review'!$B$100="","Not Scored",IF('Adherence Review'!$B$100="X","X","✔"))</f>
        <v>Not Scored</v>
      </c>
    </row>
    <row r="232" spans="1:17" s="15" customFormat="1" ht="18" x14ac:dyDescent="0.3">
      <c r="A232" s="17" t="s">
        <v>453</v>
      </c>
      <c r="B232" s="25" t="s">
        <v>117</v>
      </c>
      <c r="C232" s="18" t="s">
        <v>118</v>
      </c>
      <c r="D232" s="13"/>
      <c r="E232" s="13"/>
      <c r="F232" s="13"/>
      <c r="G232" s="13"/>
      <c r="H232" s="13"/>
      <c r="I232" s="13"/>
      <c r="O232" s="24"/>
      <c r="P232"/>
    </row>
    <row r="233" spans="1:17" s="15" customFormat="1" ht="31.2" x14ac:dyDescent="0.3">
      <c r="A233" s="19" t="s">
        <v>454</v>
      </c>
      <c r="B233" s="20" t="s">
        <v>455</v>
      </c>
      <c r="C233" s="19" t="str">
        <f>IF('Adherence Review'!$B$104="","Not Scored",IF('Adherence Review'!$B$104="X","X","✔"))</f>
        <v>Not Scored</v>
      </c>
      <c r="D233" s="13"/>
      <c r="E233" s="13"/>
      <c r="F233" s="13"/>
      <c r="G233" s="13"/>
      <c r="H233" s="13"/>
      <c r="I233" s="13"/>
      <c r="O233" s="24"/>
      <c r="P233">
        <v>145</v>
      </c>
      <c r="Q233" s="15" t="str">
        <f>IF('Adherence Review'!$B$104="","Not Scored",IF('Adherence Review'!$B$104="X","X","✔"))</f>
        <v>Not Scored</v>
      </c>
    </row>
    <row r="234" spans="1:17" s="15" customFormat="1" ht="31.2" x14ac:dyDescent="0.3">
      <c r="A234" s="21" t="s">
        <v>456</v>
      </c>
      <c r="B234" s="22" t="s">
        <v>117</v>
      </c>
      <c r="C234" s="21" t="str">
        <f>IF('Adherence Review'!$B$104="","Not Scored",IF('Adherence Review'!$B$104="X","X","✔"))</f>
        <v>Not Scored</v>
      </c>
      <c r="D234" s="13"/>
      <c r="E234" s="13"/>
      <c r="F234" s="13"/>
      <c r="G234" s="13"/>
      <c r="H234" s="13"/>
      <c r="I234" s="13"/>
      <c r="O234" s="24"/>
      <c r="P234"/>
      <c r="Q234" s="15" t="str">
        <f>IF('Adherence Review'!$B$104="","Not Scored",IF('Adherence Review'!$B$104="X","X","✔"))</f>
        <v>Not Scored</v>
      </c>
    </row>
    <row r="235" spans="1:17" s="15" customFormat="1" ht="31.2" x14ac:dyDescent="0.3">
      <c r="A235" s="19" t="s">
        <v>457</v>
      </c>
      <c r="B235" s="20" t="s">
        <v>458</v>
      </c>
      <c r="C235" s="19" t="str">
        <f>IF('Adherence Review'!$B$104="","Not Scored",IF('Adherence Review'!$B$104="X","X","✔"))</f>
        <v>Not Scored</v>
      </c>
      <c r="D235" s="13"/>
      <c r="E235" s="13"/>
      <c r="F235" s="13"/>
      <c r="G235" s="13"/>
      <c r="H235" s="13"/>
      <c r="I235" s="13"/>
      <c r="O235" s="24"/>
      <c r="P235"/>
      <c r="Q235" s="15" t="str">
        <f>IF('Adherence Review'!$B$104="","Not Scored",IF('Adherence Review'!$B$104="X","X","✔"))</f>
        <v>Not Scored</v>
      </c>
    </row>
    <row r="236" spans="1:17" s="15" customFormat="1" ht="31.2" x14ac:dyDescent="0.3">
      <c r="A236" s="21" t="s">
        <v>459</v>
      </c>
      <c r="B236" s="22" t="s">
        <v>460</v>
      </c>
      <c r="C236" s="21" t="str">
        <f>IF('Adherence Review'!$B$104="","Not Scored",IF('Adherence Review'!$B$104="X","X","✔"))</f>
        <v>Not Scored</v>
      </c>
      <c r="D236" s="13"/>
      <c r="E236" s="13"/>
      <c r="F236" s="13"/>
      <c r="G236" s="13"/>
      <c r="H236" s="13"/>
      <c r="I236" s="13"/>
      <c r="O236" s="24"/>
      <c r="P236"/>
      <c r="Q236" s="15" t="str">
        <f>IF('Adherence Review'!$B$104="","Not Scored",IF('Adherence Review'!$B$104="X","X","✔"))</f>
        <v>Not Scored</v>
      </c>
    </row>
    <row r="237" spans="1:17" s="15" customFormat="1" ht="31.2" x14ac:dyDescent="0.3">
      <c r="A237" s="19" t="s">
        <v>461</v>
      </c>
      <c r="B237" s="20" t="s">
        <v>462</v>
      </c>
      <c r="C237" s="19" t="str">
        <f>IF('Adherence Review'!$B$104="","Not Scored",IF('Adherence Review'!$B$104="X","X","✔"))</f>
        <v>Not Scored</v>
      </c>
      <c r="D237" s="13"/>
      <c r="E237" s="13"/>
      <c r="F237" s="13"/>
      <c r="G237" s="13"/>
      <c r="H237" s="13"/>
      <c r="I237" s="13"/>
      <c r="O237" s="24"/>
      <c r="P237"/>
      <c r="Q237" s="15" t="str">
        <f>IF('Adherence Review'!$B$104="","Not Scored",IF('Adherence Review'!$B$104="X","X","✔"))</f>
        <v>Not Scored</v>
      </c>
    </row>
    <row r="238" spans="1:17" s="15" customFormat="1" ht="31.2" x14ac:dyDescent="0.3">
      <c r="A238" s="21" t="s">
        <v>463</v>
      </c>
      <c r="B238" s="22" t="s">
        <v>464</v>
      </c>
      <c r="C238" s="21" t="str">
        <f>IF('Adherence Review'!$B$104="","Not Scored",IF('Adherence Review'!$B$104="X","X","✔"))</f>
        <v>Not Scored</v>
      </c>
      <c r="D238" s="13"/>
      <c r="E238" s="13"/>
      <c r="F238" s="13"/>
      <c r="G238" s="13"/>
      <c r="H238" s="13"/>
      <c r="I238" s="13"/>
      <c r="O238" s="24"/>
      <c r="P238"/>
      <c r="Q238" s="15" t="str">
        <f>IF('Adherence Review'!$B$104="","Not Scored",IF('Adherence Review'!$B$104="X","X","✔"))</f>
        <v>Not Scored</v>
      </c>
    </row>
    <row r="239" spans="1:17" s="15" customFormat="1" ht="31.2" x14ac:dyDescent="0.3">
      <c r="A239" s="19" t="s">
        <v>465</v>
      </c>
      <c r="B239" s="20" t="s">
        <v>266</v>
      </c>
      <c r="C239" s="19" t="str">
        <f>IF('Adherence Review'!$B$104="","Not Scored",IF('Adherence Review'!$B$104="X","X","✔"))</f>
        <v>Not Scored</v>
      </c>
      <c r="D239" s="13"/>
      <c r="E239" s="13"/>
      <c r="F239" s="13"/>
      <c r="G239" s="13"/>
      <c r="H239" s="13"/>
      <c r="I239" s="13"/>
      <c r="O239" s="24"/>
      <c r="P239"/>
      <c r="Q239" s="15" t="str">
        <f>IF('Adherence Review'!$B$104="","Not Scored",IF('Adherence Review'!$B$104="X","X","✔"))</f>
        <v>Not Scored</v>
      </c>
    </row>
    <row r="240" spans="1:17" s="15" customFormat="1" ht="15.6" x14ac:dyDescent="0.3">
      <c r="A240" s="21" t="s">
        <v>466</v>
      </c>
      <c r="B240" s="22" t="s">
        <v>122</v>
      </c>
      <c r="C240" s="21" t="str">
        <f>IF('Adherence Review'!$B$105="","Not Scored",IF('Adherence Review'!$B$105="X","X","✔"))</f>
        <v>Not Scored</v>
      </c>
      <c r="D240" s="13"/>
      <c r="E240" s="13"/>
      <c r="F240" s="13"/>
      <c r="G240" s="13"/>
      <c r="H240" s="13"/>
      <c r="I240" s="13"/>
      <c r="O240" s="24"/>
      <c r="P240">
        <v>146</v>
      </c>
      <c r="Q240" s="15" t="str">
        <f>IF('Adherence Review'!$B$105="","Not Scored",IF('Adherence Review'!$B$105="X","X","✔"))</f>
        <v>Not Scored</v>
      </c>
    </row>
    <row r="241" spans="1:17" s="15" customFormat="1" ht="15.6" x14ac:dyDescent="0.3">
      <c r="A241" s="19" t="s">
        <v>467</v>
      </c>
      <c r="B241" s="20" t="s">
        <v>117</v>
      </c>
      <c r="C241" s="19" t="str">
        <f>IF('Adherence Review'!$B$105="","Not Scored",IF('Adherence Review'!$B$105="X","X","✔"))</f>
        <v>Not Scored</v>
      </c>
      <c r="D241" s="13"/>
      <c r="E241" s="13"/>
      <c r="F241" s="13"/>
      <c r="G241" s="13"/>
      <c r="H241" s="13"/>
      <c r="I241" s="13"/>
      <c r="O241" s="24"/>
      <c r="P241"/>
      <c r="Q241" s="15" t="str">
        <f>IF('Adherence Review'!$B$105="","Not Scored",IF('Adherence Review'!$B$105="X","X","✔"))</f>
        <v>Not Scored</v>
      </c>
    </row>
    <row r="242" spans="1:17" s="15" customFormat="1" ht="31.2" x14ac:dyDescent="0.3">
      <c r="A242" s="21" t="s">
        <v>468</v>
      </c>
      <c r="B242" s="22" t="s">
        <v>122</v>
      </c>
      <c r="C242" s="21" t="str">
        <f>IF('Adherence Review'!$B$106="","Not Scored",IF('Adherence Review'!$B$106="X","X","✔"))</f>
        <v>Not Scored</v>
      </c>
      <c r="D242" s="13"/>
      <c r="E242" s="13"/>
      <c r="F242" s="13"/>
      <c r="G242" s="13"/>
      <c r="H242" s="13"/>
      <c r="I242" s="13"/>
      <c r="O242" s="24"/>
      <c r="P242">
        <v>147</v>
      </c>
      <c r="Q242" s="15" t="str">
        <f>IF('Adherence Review'!$B$106="","Not Scored",IF('Adherence Review'!$B$106="X","X","✔"))</f>
        <v>Not Scored</v>
      </c>
    </row>
    <row r="243" spans="1:17" s="15" customFormat="1" ht="31.2" x14ac:dyDescent="0.3">
      <c r="A243" s="19" t="s">
        <v>469</v>
      </c>
      <c r="B243" s="20" t="s">
        <v>117</v>
      </c>
      <c r="C243" s="19" t="str">
        <f>IF('Adherence Review'!$B$106="","Not Scored",IF('Adherence Review'!$B$106="X","X","✔"))</f>
        <v>Not Scored</v>
      </c>
      <c r="D243" s="13"/>
      <c r="E243" s="13"/>
      <c r="F243" s="13"/>
      <c r="G243" s="13"/>
      <c r="H243" s="13"/>
      <c r="I243" s="13"/>
      <c r="O243" s="24"/>
      <c r="P243"/>
      <c r="Q243" s="15" t="str">
        <f>IF('Adherence Review'!$B$106="","Not Scored",IF('Adherence Review'!$B$106="X","X","✔"))</f>
        <v>Not Scored</v>
      </c>
    </row>
    <row r="244" spans="1:17" s="15" customFormat="1" ht="31.2" x14ac:dyDescent="0.3">
      <c r="A244" s="21" t="s">
        <v>470</v>
      </c>
      <c r="B244" s="22" t="s">
        <v>266</v>
      </c>
      <c r="C244" s="21" t="str">
        <f>IF('Adherence Review'!$B$107="","Not Scored",IF('Adherence Review'!$B$107="X","X","✔"))</f>
        <v>Not Scored</v>
      </c>
      <c r="D244" s="13"/>
      <c r="E244" s="13"/>
      <c r="F244" s="13"/>
      <c r="G244" s="13"/>
      <c r="H244" s="13"/>
      <c r="I244" s="13"/>
      <c r="O244" s="24"/>
      <c r="P244">
        <v>148</v>
      </c>
      <c r="Q244" s="15" t="str">
        <f>IF('Adherence Review'!$B$107="","Not Scored",IF('Adherence Review'!$B$107="X","X","✔"))</f>
        <v>Not Scored</v>
      </c>
    </row>
    <row r="245" spans="1:17" s="15" customFormat="1" ht="31.2" x14ac:dyDescent="0.3">
      <c r="A245" s="19" t="s">
        <v>471</v>
      </c>
      <c r="B245" s="20" t="s">
        <v>122</v>
      </c>
      <c r="C245" s="19" t="str">
        <f>IF('Adherence Review'!$B$108="","Not Scored",IF('Adherence Review'!$B$108="X","X","✔"))</f>
        <v>Not Scored</v>
      </c>
      <c r="D245" s="13"/>
      <c r="E245" s="13"/>
      <c r="F245" s="13"/>
      <c r="G245" s="13"/>
      <c r="H245" s="13"/>
      <c r="I245" s="13"/>
      <c r="O245" s="24"/>
      <c r="P245">
        <v>149</v>
      </c>
      <c r="Q245" s="15" t="str">
        <f>IF('Adherence Review'!$B$108="","Not Scored",IF('Adherence Review'!$B$108="X","X","✔"))</f>
        <v>Not Scored</v>
      </c>
    </row>
    <row r="246" spans="1:17" s="15" customFormat="1" ht="31.2" x14ac:dyDescent="0.3">
      <c r="A246" s="21" t="s">
        <v>472</v>
      </c>
      <c r="B246" s="22" t="s">
        <v>266</v>
      </c>
      <c r="C246" s="21" t="str">
        <f>IF('Adherence Review'!$B$108="","Not Scored",IF('Adherence Review'!$B$108="X","X","✔"))</f>
        <v>Not Scored</v>
      </c>
      <c r="D246" s="13"/>
      <c r="E246" s="13"/>
      <c r="F246" s="13"/>
      <c r="G246" s="13"/>
      <c r="H246" s="13"/>
      <c r="I246" s="13"/>
      <c r="O246" s="24"/>
      <c r="P246"/>
      <c r="Q246" s="15" t="str">
        <f>IF('Adherence Review'!$B$108="","Not Scored",IF('Adherence Review'!$B$108="X","X","✔"))</f>
        <v>Not Scored</v>
      </c>
    </row>
    <row r="247" spans="1:17" s="15" customFormat="1" ht="18" thickBot="1" x14ac:dyDescent="0.35">
      <c r="A247" s="23" t="s">
        <v>114</v>
      </c>
      <c r="C247" s="21"/>
      <c r="O247" s="24"/>
      <c r="P247"/>
    </row>
    <row r="248" spans="1:17" s="15" customFormat="1" ht="18.600000000000001" hidden="1" thickTop="1" thickBot="1" x14ac:dyDescent="0.35">
      <c r="A248" s="23"/>
      <c r="O248" s="24"/>
      <c r="P248" s="24"/>
    </row>
    <row r="249" spans="1:17" ht="15" hidden="1" thickTop="1" x14ac:dyDescent="0.3">
      <c r="O249" s="24"/>
      <c r="P249" s="24"/>
      <c r="Q249" s="15"/>
    </row>
    <row r="250" spans="1:17" ht="15" hidden="1" thickTop="1" x14ac:dyDescent="0.3">
      <c r="O250" s="24"/>
      <c r="P250" s="24"/>
      <c r="Q250" s="15"/>
    </row>
    <row r="251" spans="1:17" ht="15" hidden="1" thickTop="1" x14ac:dyDescent="0.3">
      <c r="O251" s="24"/>
      <c r="Q251" s="15"/>
    </row>
    <row r="252" spans="1:17" ht="15" hidden="1" thickTop="1" x14ac:dyDescent="0.3">
      <c r="O252" s="24"/>
      <c r="P252" s="24"/>
      <c r="Q252" s="15"/>
    </row>
    <row r="253" spans="1:17" ht="15" hidden="1" thickTop="1" x14ac:dyDescent="0.3">
      <c r="O253" s="24"/>
      <c r="P253" s="24"/>
      <c r="Q253" s="15"/>
    </row>
    <row r="254" spans="1:17" ht="15" hidden="1" thickTop="1" x14ac:dyDescent="0.3">
      <c r="O254" s="24"/>
      <c r="P254" s="24"/>
      <c r="Q254" s="15"/>
    </row>
    <row r="255" spans="1:17" ht="15" hidden="1" thickTop="1" x14ac:dyDescent="0.3">
      <c r="O255" s="24"/>
      <c r="P255" s="24"/>
      <c r="Q255" s="15"/>
    </row>
    <row r="256" spans="1:17" ht="15" hidden="1" thickTop="1" x14ac:dyDescent="0.3">
      <c r="O256" s="24"/>
      <c r="P256" s="24"/>
      <c r="Q256" s="15"/>
    </row>
    <row r="257" spans="15:17" ht="15" hidden="1" thickTop="1" x14ac:dyDescent="0.3">
      <c r="O257" s="24"/>
      <c r="P257" s="24"/>
      <c r="Q257" s="15"/>
    </row>
    <row r="258" spans="15:17" ht="15" hidden="1" thickTop="1" x14ac:dyDescent="0.3">
      <c r="O258" s="24"/>
      <c r="P258" s="24"/>
      <c r="Q258" s="15"/>
    </row>
    <row r="259" spans="15:17" ht="15" hidden="1" thickTop="1" x14ac:dyDescent="0.3">
      <c r="O259" s="24"/>
      <c r="P259" s="24"/>
      <c r="Q259" s="15"/>
    </row>
    <row r="260" spans="15:17" ht="15" hidden="1" thickTop="1" x14ac:dyDescent="0.3">
      <c r="O260" s="24"/>
      <c r="P260" s="24"/>
      <c r="Q260" s="15"/>
    </row>
    <row r="261" spans="15:17" ht="15" hidden="1" thickTop="1" x14ac:dyDescent="0.3">
      <c r="O261" s="24"/>
      <c r="P261" s="24"/>
      <c r="Q261" s="15"/>
    </row>
    <row r="262" spans="15:17" ht="15" hidden="1" thickTop="1" x14ac:dyDescent="0.3">
      <c r="O262" s="24"/>
      <c r="P262" s="24"/>
      <c r="Q262" s="15"/>
    </row>
    <row r="263" spans="15:17" ht="15" hidden="1" thickTop="1" x14ac:dyDescent="0.3">
      <c r="O263" s="24"/>
      <c r="P263" s="24"/>
      <c r="Q263" s="15"/>
    </row>
    <row r="264" spans="15:17" ht="15" hidden="1" thickTop="1" x14ac:dyDescent="0.3">
      <c r="O264" s="24"/>
      <c r="P264" s="24"/>
      <c r="Q264" s="15"/>
    </row>
    <row r="265" spans="15:17" ht="15" hidden="1" thickTop="1" x14ac:dyDescent="0.3">
      <c r="O265" s="24"/>
      <c r="P265" s="24"/>
      <c r="Q265" s="15"/>
    </row>
    <row r="266" spans="15:17" ht="15" hidden="1" thickTop="1" x14ac:dyDescent="0.3">
      <c r="O266" s="24"/>
      <c r="P266" s="24"/>
      <c r="Q266" s="15"/>
    </row>
    <row r="267" spans="15:17" ht="15" hidden="1" thickTop="1" x14ac:dyDescent="0.3">
      <c r="O267" s="24"/>
      <c r="P267" s="24"/>
    </row>
    <row r="268" spans="15:17" ht="15" hidden="1" thickTop="1" x14ac:dyDescent="0.3">
      <c r="O268" s="24"/>
    </row>
    <row r="269" spans="15:17" ht="15" hidden="1" thickTop="1" x14ac:dyDescent="0.3">
      <c r="O269" s="24"/>
    </row>
    <row r="270" spans="15:17" ht="15" hidden="1" thickTop="1" x14ac:dyDescent="0.3">
      <c r="O270" s="24"/>
    </row>
    <row r="271" spans="15:17" ht="15" hidden="1" thickTop="1" x14ac:dyDescent="0.3">
      <c r="O271" s="24"/>
    </row>
    <row r="272" spans="15:17" ht="15" hidden="1" thickTop="1" x14ac:dyDescent="0.3">
      <c r="O272" s="24"/>
    </row>
    <row r="273" spans="15:16" ht="15" hidden="1" thickTop="1" x14ac:dyDescent="0.3">
      <c r="O273" s="24"/>
    </row>
    <row r="274" spans="15:16" ht="15" hidden="1" thickTop="1" x14ac:dyDescent="0.3">
      <c r="O274" s="24"/>
    </row>
    <row r="275" spans="15:16" ht="15" hidden="1" thickTop="1" x14ac:dyDescent="0.3">
      <c r="O275" s="24"/>
    </row>
    <row r="276" spans="15:16" ht="15" hidden="1" thickTop="1" x14ac:dyDescent="0.3">
      <c r="O276" s="24"/>
      <c r="P276" s="24"/>
    </row>
    <row r="277" spans="15:16" ht="15" hidden="1" thickTop="1" x14ac:dyDescent="0.3">
      <c r="O277" s="24"/>
      <c r="P277" s="24"/>
    </row>
    <row r="278" spans="15:16" ht="15" hidden="1" thickTop="1" x14ac:dyDescent="0.3">
      <c r="O278" s="24"/>
      <c r="P278" s="24"/>
    </row>
    <row r="279" spans="15:16" ht="15" hidden="1" thickTop="1" x14ac:dyDescent="0.3">
      <c r="O279" s="24"/>
      <c r="P279" s="24"/>
    </row>
    <row r="280" spans="15:16" ht="15" hidden="1" thickTop="1" x14ac:dyDescent="0.3">
      <c r="O280" s="24"/>
      <c r="P280" s="24"/>
    </row>
    <row r="281" spans="15:16" ht="15" hidden="1" thickTop="1" x14ac:dyDescent="0.3">
      <c r="O281" s="24"/>
    </row>
    <row r="282" spans="15:16" ht="15" hidden="1" thickTop="1" x14ac:dyDescent="0.3">
      <c r="O282" s="24"/>
    </row>
    <row r="283" spans="15:16" ht="15" hidden="1" thickTop="1" x14ac:dyDescent="0.3">
      <c r="O283" s="24"/>
    </row>
    <row r="284" spans="15:16" ht="15" hidden="1" thickTop="1" x14ac:dyDescent="0.3">
      <c r="O284" s="24"/>
    </row>
    <row r="285" spans="15:16" ht="15" hidden="1" thickTop="1" x14ac:dyDescent="0.3">
      <c r="O285" s="24"/>
    </row>
    <row r="286" spans="15:16" ht="15" hidden="1" thickTop="1" x14ac:dyDescent="0.3">
      <c r="O286" s="24"/>
    </row>
    <row r="287" spans="15:16" ht="15" hidden="1" thickTop="1" x14ac:dyDescent="0.3">
      <c r="O287" s="24"/>
    </row>
    <row r="288" spans="15:16" ht="15" hidden="1" thickTop="1" x14ac:dyDescent="0.3">
      <c r="O288" s="24"/>
    </row>
    <row r="289" spans="15:15" ht="15" hidden="1" thickTop="1" x14ac:dyDescent="0.3">
      <c r="O289" s="24"/>
    </row>
    <row r="290" spans="15:15" ht="15" hidden="1" thickTop="1" x14ac:dyDescent="0.3">
      <c r="O290" s="24"/>
    </row>
    <row r="291" spans="15:15" ht="15" hidden="1" thickTop="1" x14ac:dyDescent="0.3">
      <c r="O291" s="24"/>
    </row>
    <row r="292" spans="15:15" ht="15" hidden="1" thickTop="1" x14ac:dyDescent="0.3">
      <c r="O292" s="24"/>
    </row>
    <row r="293" spans="15:15" ht="15" hidden="1" thickTop="1" x14ac:dyDescent="0.3">
      <c r="O293" s="24"/>
    </row>
    <row r="294" spans="15:15" ht="15" hidden="1" thickTop="1" x14ac:dyDescent="0.3">
      <c r="O294" s="24"/>
    </row>
    <row r="295" spans="15:15" ht="15" thickTop="1" x14ac:dyDescent="0.3"/>
  </sheetData>
  <conditionalFormatting sqref="A5:C295">
    <cfRule type="expression" dxfId="1" priority="98">
      <formula>$C5="X"</formula>
    </cfRule>
  </conditionalFormatting>
  <hyperlinks>
    <hyperlink ref="B4" r:id="rId1" xr:uid="{E898C77B-D4CE-4BD5-A4E9-AA77F4809467}"/>
    <hyperlink ref="B19" r:id="rId2" xr:uid="{449D1C36-7924-4ED9-B558-E4CCA4400C7C}"/>
    <hyperlink ref="B32" r:id="rId3" xr:uid="{EB6BCF12-9DD0-45F4-A610-EC22A6BC2AB4}"/>
    <hyperlink ref="B5" r:id="rId4" xr:uid="{267483CE-E4AB-4F17-87F3-8BDC8444D57B}"/>
    <hyperlink ref="B7" r:id="rId5" xr:uid="{D8DFBA55-5F2A-4C35-B24E-0247FF35AC4C}"/>
    <hyperlink ref="B9" r:id="rId6" xr:uid="{0179C12C-4169-408B-8762-EF9D512518C8}"/>
    <hyperlink ref="B11" r:id="rId7" xr:uid="{CC144031-B3B6-4625-B2D5-2BBF41A618F4}"/>
    <hyperlink ref="B12" r:id="rId8" xr:uid="{D88011EB-EE5A-4C56-BF65-721674DFD661}"/>
    <hyperlink ref="B13" r:id="rId9" xr:uid="{BFCD3172-329C-4C1B-A456-6D6CF0292359}"/>
    <hyperlink ref="B14" r:id="rId10" xr:uid="{C1CA855A-E0D7-444B-922A-0493DB459B93}"/>
    <hyperlink ref="B16" r:id="rId11" xr:uid="{32A591ED-18C6-49D7-9996-9311A98B6BB4}"/>
    <hyperlink ref="B17" r:id="rId12" xr:uid="{51539D15-40D9-4DC6-8705-D380DEB608D1}"/>
    <hyperlink ref="B18" r:id="rId13" xr:uid="{5927B7FB-8048-4C19-9080-7A2FD3BCBE76}"/>
    <hyperlink ref="B20" r:id="rId14" xr:uid="{7DB59C92-D186-456C-8C05-B440C9907313}"/>
    <hyperlink ref="B26" r:id="rId15" xr:uid="{1112836A-C1D5-48DC-A7C4-D68A4B534F48}"/>
    <hyperlink ref="B23" r:id="rId16" xr:uid="{14BC97B3-367D-492B-8607-CCC69FFF6BE9}"/>
    <hyperlink ref="B21" r:id="rId17" xr:uid="{D0E5EC3E-CC8C-409F-92E3-4B5394CB760A}"/>
    <hyperlink ref="B24" r:id="rId18" xr:uid="{ECF1C3DF-7976-4CF5-B3E9-76E420CD3EED}"/>
    <hyperlink ref="B27" r:id="rId19" xr:uid="{5BBDC3C9-3FE9-4C6B-A162-E02D13575374}"/>
    <hyperlink ref="B75" r:id="rId20" xr:uid="{5E8B09BE-102A-47EC-B5A0-7CB6A18C3B34}"/>
    <hyperlink ref="B111" r:id="rId21" xr:uid="{3A437946-9A4C-470D-B73A-E2DB58D11068}"/>
    <hyperlink ref="B118" r:id="rId22" xr:uid="{192D8CAF-D423-4E29-B9CC-8DFFFBDAF85D}"/>
    <hyperlink ref="B130" r:id="rId23" xr:uid="{F3104469-4BB5-4EB7-85E2-C7018E17CAF4}"/>
    <hyperlink ref="B146" r:id="rId24" xr:uid="{1CEEA0DF-ED3F-45B4-BA47-F729E6124108}"/>
    <hyperlink ref="B172" r:id="rId25" xr:uid="{C297CC6D-DC33-4AE8-856F-F82033CC6768}"/>
    <hyperlink ref="B197" r:id="rId26" xr:uid="{9AC5CBDE-D736-4115-B27B-BAE747C4DE4F}"/>
    <hyperlink ref="B212" r:id="rId27" xr:uid="{B0535059-985C-482C-89C4-C8A3C7BA3E5F}"/>
    <hyperlink ref="B224" r:id="rId28" xr:uid="{B1B4547A-57B4-4F4A-981F-6EF0EE264F87}"/>
    <hyperlink ref="B232" r:id="rId29" xr:uid="{605EE910-F462-4F1A-B8E0-ACA2EF81F4D0}"/>
    <hyperlink ref="B33" r:id="rId30" xr:uid="{CA71637B-8FE9-465A-BC42-3CAF7F0BE3EE}"/>
    <hyperlink ref="B38" r:id="rId31" xr:uid="{098F585F-78F2-4337-AD7F-5BEC31231BAF}"/>
    <hyperlink ref="B51" r:id="rId32" xr:uid="{03AF9CC0-D41A-4175-A5EF-EB27285F98A4}"/>
    <hyperlink ref="B66" r:id="rId33" xr:uid="{5ECA7AD9-95A3-47D0-BF44-3397FC4B79CB}"/>
    <hyperlink ref="B70" r:id="rId34" xr:uid="{56D7648B-3101-4E27-BB81-1ACF7C1E3BAA}"/>
    <hyperlink ref="B76" r:id="rId35" xr:uid="{FF7998AB-A30A-449D-A514-4336D6D7C0C0}"/>
    <hyperlink ref="B88" r:id="rId36" xr:uid="{23050977-662F-43D7-B1BD-BB3F13038FA8}"/>
    <hyperlink ref="B106" r:id="rId37" xr:uid="{01818E52-22A5-4C33-A760-C6742EE8632E}"/>
    <hyperlink ref="B157" r:id="rId38" xr:uid="{2B8B0FB9-EDA9-4497-B5E4-8BB4A17DC2D5}"/>
    <hyperlink ref="B164" r:id="rId39" xr:uid="{BEED9982-133E-4E21-9567-83010B4E5F95}"/>
    <hyperlink ref="B173" r:id="rId40" xr:uid="{989BE985-A22F-4325-8737-AEFDCA39C07C}"/>
    <hyperlink ref="B184" r:id="rId41" xr:uid="{BB6A95CB-2253-41E4-A0EA-26BFB4C4E99B}"/>
    <hyperlink ref="B189" r:id="rId42" xr:uid="{62E7A86F-673D-43CA-8851-A95749924057}"/>
    <hyperlink ref="B198" r:id="rId43" xr:uid="{27A93BC0-6FC7-416C-A190-DA958DFCA3ED}"/>
    <hyperlink ref="B204" r:id="rId44" xr:uid="{1B06DF93-26E0-45F9-9E1B-9BD4BA79CB70}"/>
    <hyperlink ref="B208" r:id="rId45" xr:uid="{904E0549-E11E-4D89-A6A7-0BCD14F8EC0E}"/>
    <hyperlink ref="B216" r:id="rId46" xr:uid="{DBBF89BE-D0A6-42BF-93F4-EADCF5B8ACA9}"/>
    <hyperlink ref="B233" r:id="rId47" xr:uid="{927E681F-7804-42D3-A962-A231D3798196}"/>
    <hyperlink ref="B59" r:id="rId48" xr:uid="{BE7FE4E0-D71F-4EDF-9ECF-3D66DDFA6824}"/>
    <hyperlink ref="B64" r:id="rId49" xr:uid="{5FBC73A7-A2C7-4A8C-BEA9-E3B9525BEE5B}"/>
    <hyperlink ref="B48" r:id="rId50" xr:uid="{A3A4B88D-B06B-4A88-B9FE-FEB7BA71466D}"/>
    <hyperlink ref="B43" r:id="rId51" xr:uid="{18104C46-0336-46B3-95E3-70B9CDE92722}"/>
    <hyperlink ref="B147" r:id="rId52" xr:uid="{B9DB54FA-F7EF-4C5B-922D-DA43344522E3}"/>
    <hyperlink ref="B202" r:id="rId53" xr:uid="{C05E7F67-8A0D-4155-B188-633F01430EBC}"/>
    <hyperlink ref="B153" r:id="rId54" xr:uid="{7B9A2597-BF7A-40DF-89BE-513B551CFE38}"/>
    <hyperlink ref="B213" r:id="rId55" xr:uid="{A66E129D-DD16-45D4-B281-2153D2F73E23}"/>
    <hyperlink ref="B225" r:id="rId56" xr:uid="{48D022AA-A46D-4F3B-8CEF-2D1DDF7C3350}"/>
    <hyperlink ref="B244" r:id="rId57" xr:uid="{71291454-6E11-463D-B8F8-35CE4336FBE1}"/>
    <hyperlink ref="B181" r:id="rId58" xr:uid="{23A50FCA-8448-4DF7-A86A-4599A3B53943}"/>
    <hyperlink ref="B87" r:id="rId59" xr:uid="{9056B8BD-D6B0-44A0-84F6-064E2ABE6018}"/>
    <hyperlink ref="B105" r:id="rId60" xr:uid="{98A4DD66-8D7A-4EDF-A16A-1E292C63B4E9}"/>
    <hyperlink ref="B228" r:id="rId61" xr:uid="{87AAE0A0-3017-47AD-BB0F-2A49B6047783}"/>
    <hyperlink ref="B229" r:id="rId62" xr:uid="{580CCCB4-9CE8-4EF3-A344-B92812D95520}"/>
    <hyperlink ref="B231" r:id="rId63" xr:uid="{C4E2E9E4-4471-4AE7-A24D-F2DBE251A57F}"/>
    <hyperlink ref="B240" r:id="rId64" xr:uid="{A3F47861-EEB3-496E-83AC-54829736D90F}"/>
    <hyperlink ref="B242" r:id="rId65" xr:uid="{B280782F-A5A3-473F-8A83-118A83FA05EB}"/>
    <hyperlink ref="B223" r:id="rId66" xr:uid="{3DE446E6-50B8-412B-A2DF-C79342824414}"/>
    <hyperlink ref="B210" r:id="rId67" xr:uid="{963EAE99-F8B2-4F73-BE4A-5F10379C80C3}"/>
    <hyperlink ref="B115" r:id="rId68" xr:uid="{E76E5B73-E582-4F86-973F-A323864FEB59}"/>
    <hyperlink ref="B112" r:id="rId69" xr:uid="{52A35FF1-8007-4958-84CD-6BCB42F71ADC}"/>
    <hyperlink ref="B119" r:id="rId70" xr:uid="{9DFDFD2C-EAC7-443A-81EB-6A3FB5523B1D}"/>
    <hyperlink ref="B121" r:id="rId71" xr:uid="{47AA095D-1072-4EC3-B1E7-25BE03B5CBD5}"/>
    <hyperlink ref="B126" r:id="rId72" xr:uid="{7E8E369D-DF8E-42E9-8225-AC1468218D9A}"/>
    <hyperlink ref="B128" r:id="rId73" xr:uid="{718C52AC-D756-4E2E-B338-917FF36CBD20}"/>
    <hyperlink ref="B131" r:id="rId74" xr:uid="{15F688A3-6D19-458E-9939-AF5FBD38C817}"/>
    <hyperlink ref="B134" r:id="rId75" xr:uid="{DA1FC798-3AF1-47C4-8B06-FA5A352B072C}"/>
    <hyperlink ref="B140" r:id="rId76" xr:uid="{7E25751F-228E-463B-8D4E-354A1F68546F}"/>
    <hyperlink ref="B143" r:id="rId77" xr:uid="{F8C1105B-35D6-4C72-986F-91AA362F6A60}"/>
    <hyperlink ref="B102" r:id="rId78" xr:uid="{741ECE05-8B69-4530-8C40-4B4AF2335275}"/>
    <hyperlink ref="B99" r:id="rId79" xr:uid="{DBA6E9AE-2D9A-46A8-8273-9D847862C595}"/>
    <hyperlink ref="B95" r:id="rId80" xr:uid="{2120ED0F-5F9A-4CB0-B0F7-C22FAC1571F5}"/>
    <hyperlink ref="B6" r:id="rId81" xr:uid="{2F608543-F5A5-4F1F-A142-C4C72396399D}"/>
    <hyperlink ref="B53" r:id="rId82" xr:uid="{C63B07CB-F101-4B39-91C0-150B6F87AA6F}"/>
    <hyperlink ref="B56" r:id="rId83" xr:uid="{D5E5E0C2-6D0F-45CB-907A-9E84E05FAA24}"/>
    <hyperlink ref="B52" r:id="rId84" xr:uid="{B32AD307-B3EF-4237-8110-EC88F2ED2786}"/>
    <hyperlink ref="B58" r:id="rId85" xr:uid="{C1F1FA31-608B-45B3-9F00-F878319ECD56}"/>
    <hyperlink ref="B57" r:id="rId86" xr:uid="{214F30D1-CB73-4CCA-B40D-ED207F93A1D6}"/>
    <hyperlink ref="B55" r:id="rId87" xr:uid="{DCB2AA41-2576-4E54-9B5F-9D5743045548}"/>
    <hyperlink ref="B54" r:id="rId88" xr:uid="{B80971B5-6C35-44C1-BCC2-2CD55A3CB2F9}"/>
    <hyperlink ref="B165" r:id="rId89" xr:uid="{EEBBFD69-F6BD-4C04-878A-9AF7C8E2A587}"/>
    <hyperlink ref="B166" r:id="rId90" xr:uid="{EB7787A9-2856-4BAF-B255-A5043FD7B946}"/>
    <hyperlink ref="B167" r:id="rId91" xr:uid="{C4B70A7B-7B6F-402A-B1C3-ED63A5634931}"/>
    <hyperlink ref="B169" r:id="rId92" xr:uid="{FD2C5391-1FAE-4515-99AE-CFB4CEC8D817}"/>
    <hyperlink ref="B168" r:id="rId93" xr:uid="{2B43BD46-D812-4AE0-89EB-5396457AC16A}"/>
    <hyperlink ref="B170" r:id="rId94" xr:uid="{5F28653E-E7B9-4C9A-B0D2-4B856010474C}"/>
    <hyperlink ref="B171" r:id="rId95" display="The picture exchance communication system (PECS): what do the data say?" xr:uid="{A3C87A17-354B-4F5D-BC61-777B559CF082}"/>
    <hyperlink ref="B175" r:id="rId96" xr:uid="{31B75AFB-B752-4808-BCDA-41F851985849}"/>
    <hyperlink ref="B176" r:id="rId97" xr:uid="{4825FBB1-E1BC-4AA0-A24E-9425EED7C317}"/>
    <hyperlink ref="B177" r:id="rId98" xr:uid="{4235021C-42BD-4A11-8A08-9D739EB861C9}"/>
    <hyperlink ref="B179" r:id="rId99" xr:uid="{CC5AB556-3E11-41B0-B7D4-E7053BDC1CD8}"/>
    <hyperlink ref="B178" r:id="rId100" xr:uid="{AC283CE0-A299-45ED-B319-2727747F0948}"/>
    <hyperlink ref="B180" r:id="rId101" xr:uid="{B043556A-18C6-42F6-94F5-80E2D36E4253}"/>
    <hyperlink ref="B174" r:id="rId102" xr:uid="{2F89DCA6-5F91-4D2F-9F39-768E34F989AA}"/>
    <hyperlink ref="B193" r:id="rId103" xr:uid="{833CE885-B8F6-4A55-8D4C-AE2924C481AD}"/>
    <hyperlink ref="B190" r:id="rId104" xr:uid="{03890903-3B17-4DF6-8C54-C6E6F0B9E47F}"/>
    <hyperlink ref="B194" r:id="rId105" xr:uid="{ADF8C0C4-DED4-4ED5-A735-D870B81C95F3}"/>
    <hyperlink ref="B192" r:id="rId106" xr:uid="{78BE2CB5-793A-4761-B734-D02F772918E7}"/>
    <hyperlink ref="B191" r:id="rId107" xr:uid="{72EDEEE0-C648-47BE-8AA5-8221F73D2414}"/>
    <hyperlink ref="B196" r:id="rId108" xr:uid="{28CEBE4C-5D8D-413A-ABF0-7CED89919C01}"/>
    <hyperlink ref="B195" r:id="rId109" xr:uid="{EAF489E4-113B-4EFD-9E98-D267F34E3116}"/>
    <hyperlink ref="B235" r:id="rId110" xr:uid="{BB880CD4-AD6F-4664-B37C-95C64C6D7170}"/>
    <hyperlink ref="B236" r:id="rId111" xr:uid="{64D286F8-86C8-4F9E-AA79-E7D52E11CB69}"/>
    <hyperlink ref="B237" r:id="rId112" xr:uid="{4ACFCE62-D5F7-4DAA-BF76-676590347C32}"/>
    <hyperlink ref="B238" r:id="rId113" xr:uid="{4342860F-D6FA-4A04-A74C-49F3B776A73A}"/>
    <hyperlink ref="B239" r:id="rId114" xr:uid="{9D85C410-2280-40C6-A77B-6AEDAFF2887B}"/>
    <hyperlink ref="B234" r:id="rId115" xr:uid="{D5C98DDC-9FE4-4CA6-AD73-9AAA82E439D1}"/>
    <hyperlink ref="B217" r:id="rId116" xr:uid="{2D779518-A4A1-409F-BD4F-B8C7F71AE77A}"/>
    <hyperlink ref="B218" r:id="rId117" xr:uid="{CD8B6814-BCE7-4B1F-B86E-E18D9DD0714C}"/>
    <hyperlink ref="B219" r:id="rId118" display="The effects of behavioral skills training on implementation of the picture exchance communication system." xr:uid="{A883EED0-AA62-4BAE-A51A-62BF39722FC6}"/>
    <hyperlink ref="B220" r:id="rId119" xr:uid="{831D22B5-1155-4741-B4F3-40663D49B378}"/>
    <hyperlink ref="B221" r:id="rId120" xr:uid="{D9F7F073-E54D-4A0B-A07C-DC268FB28DCB}"/>
    <hyperlink ref="B222" r:id="rId121" xr:uid="{7D35DE05-43FB-4CA7-8E97-D908E9CB625B}"/>
    <hyperlink ref="B158" r:id="rId122" xr:uid="{1E602680-D0F3-455A-BDB8-32CBC9780F5D}"/>
    <hyperlink ref="B160" r:id="rId123" xr:uid="{59C6D216-764D-4B8B-A7E8-AEBA3ED3D0E7}"/>
    <hyperlink ref="B161" r:id="rId124" xr:uid="{FBE3CAF2-A3D5-4FAD-99C1-682DF868B35F}"/>
    <hyperlink ref="B162" r:id="rId125" xr:uid="{AA9A77B3-7283-40DE-9494-FE7CCFC94B3F}"/>
    <hyperlink ref="B159" r:id="rId126" xr:uid="{5D722D62-5ED0-4269-945A-79F29415F4AD}"/>
    <hyperlink ref="B89" r:id="rId127" xr:uid="{6ADE3767-A573-4CB9-8140-5AD4F7F2BCD0}"/>
    <hyperlink ref="B90" r:id="rId128" xr:uid="{84894AFA-A1B3-4866-8BCE-94A972986FC8}"/>
    <hyperlink ref="B93" r:id="rId129" display="Using brief assessments to evalutate aberrant behavior maintained by attention" xr:uid="{2565ADE7-1296-421E-BFC0-110C81AC5A52}"/>
    <hyperlink ref="B94" r:id="rId130" xr:uid="{C00E22C6-3C7E-4946-99A9-98446CD628CA}"/>
    <hyperlink ref="B91" r:id="rId131" xr:uid="{24DB6ACD-BA4B-48D3-91E0-A600208ED55E}"/>
    <hyperlink ref="B92" r:id="rId132" xr:uid="{CA95A744-1BAD-4180-9747-ABB6FC1E3329}"/>
    <hyperlink ref="B135" r:id="rId133" xr:uid="{100F1A03-A8CA-452B-A68A-E23A8F05EB15}"/>
    <hyperlink ref="B138" r:id="rId134" xr:uid="{D0489541-8C15-488D-8066-A0D808DBF7E4}"/>
    <hyperlink ref="B137" r:id="rId135" xr:uid="{92CB5414-10E8-4F1E-AF5C-4C771B9EEBDE}"/>
    <hyperlink ref="B139" r:id="rId136" xr:uid="{C5FD0FF0-F1C3-4B5A-8B73-1A1C6779D53E}"/>
    <hyperlink ref="B136" r:id="rId137" xr:uid="{93E8BBDF-28B5-430F-B3D4-4FE305CA161D}"/>
    <hyperlink ref="B150" r:id="rId138" xr:uid="{4132476C-B11E-4C10-9AB1-658AD4F0C4F2}"/>
    <hyperlink ref="B151" r:id="rId139" display="The picture exchance communication system (PECS): what do the data say?" xr:uid="{BB6097AF-D5E8-46A8-8899-001A8B508DBA}"/>
    <hyperlink ref="B152" r:id="rId140" xr:uid="{2C950783-293E-4C6F-B364-D90AD52CCEB5}"/>
    <hyperlink ref="B148" r:id="rId141" xr:uid="{2A7B4CEF-FC97-418C-89EC-26D51093DDA7}"/>
    <hyperlink ref="B149" r:id="rId142" xr:uid="{506D981E-E8FF-49B4-A433-FC7608455C10}"/>
    <hyperlink ref="B28" r:id="rId143" xr:uid="{D963E643-8B0D-4CDF-9CC6-7C251594C69E}"/>
    <hyperlink ref="B29" r:id="rId144" xr:uid="{9FA45CA7-597D-4DC7-A3E9-3C217B3C7466}"/>
    <hyperlink ref="B30" r:id="rId145" xr:uid="{CB929A56-4FDF-4161-A401-7C1477E9ED72}"/>
    <hyperlink ref="B31" r:id="rId146" xr:uid="{E0A36674-96EA-452E-9B50-0DD613F686F0}"/>
    <hyperlink ref="B36" r:id="rId147" xr:uid="{CD4280FB-CF8F-4D47-A8DE-420520D35757}"/>
    <hyperlink ref="B34" r:id="rId148" xr:uid="{A5189904-33D9-4EDA-B46A-0B7CE4A4CEB3}"/>
    <hyperlink ref="B35" r:id="rId149" xr:uid="{EC9C8708-B23E-4698-919B-A3E30AC5D3BE}"/>
    <hyperlink ref="B37" r:id="rId150" xr:uid="{395F3433-63C8-49D0-B21A-8FF871F10C16}"/>
    <hyperlink ref="B41" r:id="rId151" display="Longitudinal analysis of the impact and cost of personcentered planning for people with intellectual disabilities in England" xr:uid="{9AEA8CAA-B2F6-4FD5-A940-B2E9B764DE9B}"/>
    <hyperlink ref="B39" r:id="rId152" xr:uid="{1C89BF98-C0AD-482B-B412-2C465C2FCC7B}"/>
    <hyperlink ref="B42" r:id="rId153" xr:uid="{77E7DA2A-15FB-4071-B5F8-1DC816FEB89C}"/>
    <hyperlink ref="B40" r:id="rId154" xr:uid="{37DCFEAE-FB9C-44CC-8F74-1F1B0D6F8267}"/>
    <hyperlink ref="B46" r:id="rId155" xr:uid="{A0FB7FA6-DFBB-4FB9-9474-E6E7AE62E42D}"/>
    <hyperlink ref="B45" r:id="rId156" xr:uid="{4EEAABD6-30CE-4A6D-9883-48EA436A29C4}"/>
    <hyperlink ref="B44" r:id="rId157" xr:uid="{FF45F453-B449-42D6-9099-75F64EC5805F}"/>
    <hyperlink ref="B47" r:id="rId158" xr:uid="{CEA1E3F4-36E3-44D4-8E76-08376F949604}"/>
    <hyperlink ref="B63" r:id="rId159" xr:uid="{8352473E-E0F1-494D-A444-4C9E23666191}"/>
    <hyperlink ref="B60" r:id="rId160" xr:uid="{4696F19C-8217-486F-839B-86D7511B5A06}"/>
    <hyperlink ref="B61" r:id="rId161" xr:uid="{1D4DEDA8-9FA9-45D6-A4C7-DB5FE0214092}"/>
    <hyperlink ref="B62" r:id="rId162" display="Longitudinal analysis of the impact and cost of personcentered planning for people with intellectual disabilities in England" xr:uid="{A6DA01EA-9448-4250-B839-61006BC6DF1D}"/>
    <hyperlink ref="B73" r:id="rId163" xr:uid="{C9C222C1-B017-4900-AD59-D4CED44C0DC1}"/>
    <hyperlink ref="B71" r:id="rId164" xr:uid="{23A43DF1-0407-4E89-AC3E-7A1FF05228D7}"/>
    <hyperlink ref="B74" r:id="rId165" xr:uid="{B63A931C-ACC3-4972-B99B-37071365994F}"/>
    <hyperlink ref="B72" r:id="rId166" xr:uid="{F14444F6-46D4-486E-8EA8-1D276EE150E1}"/>
    <hyperlink ref="B107" r:id="rId167" xr:uid="{E17ACEA5-320C-4EDC-A3D9-8615F9757BA6}"/>
    <hyperlink ref="B109" r:id="rId168" xr:uid="{310214A9-B925-4D0F-8EF0-AC5069C3BDCA}"/>
    <hyperlink ref="B110" r:id="rId169" xr:uid="{D9F5DC81-6435-45BC-94F9-681A3A76E100}"/>
    <hyperlink ref="B108" r:id="rId170" xr:uid="{7DFEA5CE-5F04-4372-9456-954E2AC049DC}"/>
    <hyperlink ref="B124" r:id="rId171" xr:uid="{16EFF565-31D4-4D0E-AE93-C15B7756C62B}"/>
    <hyperlink ref="B123" r:id="rId172" xr:uid="{41C26B78-6203-4039-8DFF-66E4BA575C86}"/>
    <hyperlink ref="B125" r:id="rId173" xr:uid="{763EBD26-BD97-4CC0-B9D0-9D45813DC32A}"/>
    <hyperlink ref="B122" r:id="rId174" xr:uid="{60169F56-4EFA-40F3-BCEE-613CC34F8A8E}"/>
    <hyperlink ref="B185" r:id="rId175" xr:uid="{44AA1309-0BA2-49BD-9611-4E3C4A630734}"/>
    <hyperlink ref="B187" r:id="rId176" xr:uid="{CFB09524-4C6D-413A-893B-974F75CC8FA6}"/>
    <hyperlink ref="B186" r:id="rId177" xr:uid="{205B9995-98F3-4C30-9E80-CA9911301946}"/>
    <hyperlink ref="B188" r:id="rId178" xr:uid="{6200F3F2-2454-4399-AB19-27048211BE09}"/>
    <hyperlink ref="B69" r:id="rId179" xr:uid="{E320043F-44F0-48A8-BF2C-7AA509D7B1F5}"/>
    <hyperlink ref="B67" r:id="rId180" xr:uid="{DC749630-E95D-4931-89FE-262BF4502E4D}"/>
    <hyperlink ref="B68" r:id="rId181" xr:uid="{ECD21C99-26FE-449D-88D8-903634F8ECEC}"/>
    <hyperlink ref="B97" r:id="rId182" display="Using structural analysis in natural settings: A responsive functional assessment strateg" xr:uid="{4A2C6059-CE30-4547-97E6-4F30CE0F9A9D}"/>
    <hyperlink ref="B96" r:id="rId183" xr:uid="{DD30F9F7-704A-4760-8ABB-4424E9F1FC36}"/>
    <hyperlink ref="B98" r:id="rId184" xr:uid="{EC427C5A-D2EF-4B5D-859A-F5BA071510BB}"/>
    <hyperlink ref="B154" r:id="rId185" display=" Effects of a motivating operation manipulation on the maintenance of mands" xr:uid="{58210CF2-64AD-4101-A3B5-80831798B50C}"/>
    <hyperlink ref="B155" r:id="rId186" xr:uid="{08B057BB-A212-4552-982D-D4A8AE33988F}"/>
    <hyperlink ref="B156" r:id="rId187" xr:uid="{0D4D27D1-F2C7-404C-A167-D81183DA1492}"/>
    <hyperlink ref="B200" r:id="rId188" xr:uid="{AA930000-A86D-4A37-83D9-AD829D6165BB}"/>
    <hyperlink ref="B201" r:id="rId189" xr:uid="{098B3A44-EEDD-44BE-930E-E0FEE8129E98}"/>
    <hyperlink ref="B199" r:id="rId190" xr:uid="{236B2E96-8E83-4F3E-B0A3-C96FEEB31B19}"/>
    <hyperlink ref="B207" r:id="rId191" xr:uid="{79B1887C-4FFD-4C89-B878-A41D66CC8830}"/>
    <hyperlink ref="B205" r:id="rId192" xr:uid="{1D39D7E8-929A-453E-AA79-C0C76B76F3C2}"/>
    <hyperlink ref="B206" r:id="rId193" xr:uid="{323C080E-C2C8-4F94-A4CC-1CC6DC6698A3}"/>
    <hyperlink ref="B49" r:id="rId194" xr:uid="{B7C358EC-69F9-419A-8D9B-A21E4AA82ACA}"/>
    <hyperlink ref="B50" r:id="rId195" xr:uid="{87529C36-E29F-4518-9E88-A5A5ACFD5B2D}"/>
    <hyperlink ref="B100" r:id="rId196" xr:uid="{9545C66B-6ED0-47CF-BEC2-E87AB3A57542}"/>
    <hyperlink ref="B101" r:id="rId197" xr:uid="{05EA06FA-6FA4-4673-828F-0170B0A08AA1}"/>
    <hyperlink ref="B103" r:id="rId198" xr:uid="{4BC91189-6970-416F-B73E-98E15EC50226}"/>
    <hyperlink ref="B104" r:id="rId199" xr:uid="{BF7A0DB2-BCAD-4F30-9F8E-C5F6CD2F46E6}"/>
    <hyperlink ref="B113" r:id="rId200" xr:uid="{2EFFD0B9-86E2-43D0-B638-321763A8F9CF}"/>
    <hyperlink ref="B114" r:id="rId201" xr:uid="{C83AF028-FF7B-4536-9620-3B933D95C22B}"/>
    <hyperlink ref="B116" r:id="rId202" xr:uid="{C5CC4D7B-9322-4C77-B135-50520E1663EB}"/>
    <hyperlink ref="B117" r:id="rId203" xr:uid="{D61069D1-2291-43E4-ABC3-7690B81ABFB0}"/>
    <hyperlink ref="B132" r:id="rId204" xr:uid="{2BACA02A-C588-4A86-9256-90CB66A18C5C}"/>
    <hyperlink ref="B133" r:id="rId205" xr:uid="{899BE795-7DE0-4C5B-A274-5FAEB5D66EC2}"/>
    <hyperlink ref="B141" r:id="rId206" xr:uid="{E963BD71-B51D-4787-9476-DD9F7D9F36B2}"/>
    <hyperlink ref="B142" r:id="rId207" xr:uid="{D8A2DB03-15AD-4E24-B143-DDB2E11BCFBA}"/>
    <hyperlink ref="B145" r:id="rId208" xr:uid="{848B1D5B-9E35-4F2F-B616-42360FEBF248}"/>
    <hyperlink ref="B144" r:id="rId209" xr:uid="{634A41E5-31B1-4A38-8705-1C7ACDD4EC6E}"/>
    <hyperlink ref="B182" r:id="rId210" xr:uid="{C750CE40-CF42-4253-AA1A-D887DEBE5B81}"/>
    <hyperlink ref="B183" r:id="rId211" xr:uid="{7D436B91-843A-4820-A9CC-9ED7EAF81CF4}"/>
    <hyperlink ref="B214" r:id="rId212" xr:uid="{3DF378CD-AA05-4D55-B1A2-648B06C6B902}"/>
    <hyperlink ref="B215" r:id="rId213" xr:uid="{D952D95D-6209-40DC-BEC4-81CCC1C029F1}"/>
    <hyperlink ref="B226" r:id="rId214" xr:uid="{D2954A83-582D-4EF2-96B1-B857FF5854E3}"/>
    <hyperlink ref="B227" r:id="rId215" xr:uid="{EAAE1B70-18F6-4214-8609-D7E1B849FB8C}"/>
    <hyperlink ref="B8" r:id="rId216" xr:uid="{BCF8C612-1B04-43D1-806E-0E66B677A21B}"/>
    <hyperlink ref="B10" r:id="rId217" xr:uid="{4835AF29-5727-47A3-B8EE-F75BC74DADEB}"/>
    <hyperlink ref="B15" r:id="rId218" xr:uid="{44D9C5BC-6750-413A-88D8-26B4C48B40A7}"/>
    <hyperlink ref="B22" r:id="rId219" xr:uid="{A8705351-8296-4D4D-9FE9-34E76A6C2C29}"/>
    <hyperlink ref="B25" r:id="rId220" xr:uid="{4F345483-4CA9-4E65-AA6F-271C71C194CF}"/>
    <hyperlink ref="B65" r:id="rId221" xr:uid="{053FA7BA-EB33-452C-AE87-7CA1247498B9}"/>
    <hyperlink ref="B86" r:id="rId222" xr:uid="{4EB2AD61-E9E2-48DA-8A4D-AB38717448ED}"/>
    <hyperlink ref="B120" r:id="rId223" xr:uid="{A05A12EC-FDA2-4533-AC50-5251793B7F2F}"/>
    <hyperlink ref="B127" r:id="rId224" xr:uid="{C33F4350-5DB1-4DDD-AF5F-7E7AF26E2A12}"/>
    <hyperlink ref="B129" r:id="rId225" xr:uid="{B0A721F2-B709-4B7A-9DB7-5D538FF4B0CC}"/>
    <hyperlink ref="B203" r:id="rId226" display="Poling, A., Austin, J. L., Peterson, S. M., Mahoney, A., &amp; Weeden, M. (2012). Ethical issues and considerations. Functional assessment for challenging behaviors. In J.L. Matson (Ed.), Functional assessment for challenging behaviors (pp. 213-233). New York:  Springer." xr:uid="{03D10CFE-7567-4128-A081-4EEBF991042D}"/>
    <hyperlink ref="B211" r:id="rId227" xr:uid="{F921A57F-C9F0-4C81-BE35-62E62242A7C5}"/>
    <hyperlink ref="B209" r:id="rId228" xr:uid="{B145CBA5-EDF3-4AB4-9959-174D7A154DE1}"/>
    <hyperlink ref="B230" r:id="rId229" xr:uid="{E1483608-7671-43C8-AD2C-C4778492F7CC}"/>
    <hyperlink ref="B241" r:id="rId230" xr:uid="{80B9D7C0-D935-4E01-9A4B-578B308E5CF5}"/>
    <hyperlink ref="B243" r:id="rId231" xr:uid="{9EA4AAA4-8F5C-4353-A8B0-C473D78D7044}"/>
    <hyperlink ref="B245" r:id="rId232" xr:uid="{4BFEAFCE-A7B2-4410-8328-743F6F114E1A}"/>
    <hyperlink ref="B246" r:id="rId233" xr:uid="{2DF027C9-84E2-4F94-9723-8FBDF0B3FF04}"/>
    <hyperlink ref="B77" r:id="rId234" display="Reliability analysis of the Motivation Assessment Scale: A failure to replicate" xr:uid="{5F12C668-FF1B-4201-B6AB-6D8C1FA49E08}"/>
    <hyperlink ref="B79" r:id="rId235" display="A comparison of two approaches for identifying reinforcers for persons with severe and profound disabilities" xr:uid="{39A2A1B1-04FF-46AD-A6DC-E88391B3563D}"/>
    <hyperlink ref="B83" r:id="rId236" display="Evaluating the predictive validity of a single stimulus engagement preference assessment" xr:uid="{7E0AE4D0-4657-446E-B7ED-69BDA44C10FE}"/>
    <hyperlink ref="B84" r:id="rId237" display="Integrating caregiver report with a systematic choice assessment" xr:uid="{9CA17386-5660-4AFD-9DB5-948A7BD02ECB}"/>
    <hyperlink ref="B80" r:id="rId238" display="Assessment of stimulus preference and reinforcer value with profoundly retarded individuals" xr:uid="{099129FD-16A9-4394-8722-92EFAC16FE93}"/>
    <hyperlink ref="B81" r:id="rId239" display="Embedded evaluation of preferences sampled from person-centered plans for people with profound multiple disabilities" xr:uid="{136E7598-7DB1-4C45-A01B-DE662CD4A8CD}"/>
    <hyperlink ref="B82" r:id="rId240" display=" Assessing preferences of individuals with developmental disabilities: a survey of current practices" xr:uid="{B2E7EE50-54E4-4E2B-B965-4B65DB526572}"/>
    <hyperlink ref="B78" r:id="rId241" display="Incorporating an activity schedule during schedule thinning in treatment of problem behavior" xr:uid="{9F6986DA-ECC2-46D5-A270-9A846EFB4A19}"/>
    <hyperlink ref="B85" r:id="rId242" xr:uid="{BDD752C4-BDFA-451F-B830-CD38559F3149}"/>
    <hyperlink ref="B163" r:id="rId243" xr:uid="{D13F8FF2-5B8B-44A0-B19E-9B6E1C2D816E}"/>
  </hyperlinks>
  <pageMargins left="0.7" right="0.7" top="0.75" bottom="0.75" header="0.3" footer="0.3"/>
  <pageSetup orientation="portrait" r:id="rId2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59D5D-7A3C-49AE-8D2A-006E8CAA5009}">
  <dimension ref="A1:S120"/>
  <sheetViews>
    <sheetView zoomScale="70" zoomScaleNormal="70" workbookViewId="0"/>
  </sheetViews>
  <sheetFormatPr defaultColWidth="0" defaultRowHeight="14.4" zeroHeight="1" x14ac:dyDescent="0.3"/>
  <cols>
    <col min="1" max="1" width="38.88671875" style="13" bestFit="1" customWidth="1"/>
    <col min="2" max="2" width="38.88671875" style="13" customWidth="1"/>
    <col min="3" max="3" width="84.33203125" style="13" bestFit="1" customWidth="1"/>
    <col min="4" max="4" width="110.109375" style="13" customWidth="1"/>
    <col min="5" max="7" width="84.6640625" style="13" hidden="1" customWidth="1"/>
    <col min="8" max="10" width="84.6640625" style="15" hidden="1" customWidth="1"/>
    <col min="11" max="15" width="84.6640625" style="13" hidden="1" customWidth="1"/>
    <col min="16" max="16" width="5" style="13" hidden="1" customWidth="1"/>
    <col min="17" max="17" width="4.6640625" style="13" hidden="1" customWidth="1"/>
    <col min="18" max="19" width="84.5546875" style="13" hidden="1" customWidth="1"/>
    <col min="20" max="16384" width="84.6640625" style="13" hidden="1"/>
  </cols>
  <sheetData>
    <row r="1" spans="1:18" s="15" customFormat="1" ht="24" thickBot="1" x14ac:dyDescent="0.35">
      <c r="A1" s="14" t="s">
        <v>473</v>
      </c>
      <c r="B1" s="14"/>
      <c r="Q1"/>
      <c r="R1"/>
    </row>
    <row r="2" spans="1:18" s="15" customFormat="1" ht="55.2" thickTop="1" thickBot="1" x14ac:dyDescent="0.35">
      <c r="A2" s="16" t="s">
        <v>578</v>
      </c>
      <c r="Q2"/>
      <c r="R2"/>
    </row>
    <row r="3" spans="1:18" s="15" customFormat="1" ht="36" x14ac:dyDescent="0.3">
      <c r="A3" s="17" t="s">
        <v>474</v>
      </c>
      <c r="B3" s="18" t="s">
        <v>118</v>
      </c>
      <c r="C3" s="18" t="s">
        <v>475</v>
      </c>
      <c r="D3" s="18" t="s">
        <v>476</v>
      </c>
      <c r="Q3"/>
      <c r="R3"/>
    </row>
    <row r="4" spans="1:18" s="15" customFormat="1" ht="15.6" x14ac:dyDescent="0.3">
      <c r="A4" s="19" t="s">
        <v>16</v>
      </c>
      <c r="B4" s="19" t="str">
        <f>IF('Adherence Review'!$B4="","Not Scored",IF('Adherence Review'!$B4="X","X","✔"))</f>
        <v>Not Scored</v>
      </c>
      <c r="C4" s="19" t="s">
        <v>17</v>
      </c>
      <c r="D4" s="19" t="s">
        <v>477</v>
      </c>
      <c r="P4" s="24"/>
      <c r="Q4"/>
      <c r="R4"/>
    </row>
    <row r="5" spans="1:18" s="15" customFormat="1" ht="15.6" x14ac:dyDescent="0.3">
      <c r="A5" s="21" t="s">
        <v>16</v>
      </c>
      <c r="B5" s="21" t="str">
        <f>IF('Adherence Review'!$B5="","Not Scored",IF('Adherence Review'!$B5="X","X","✔"))</f>
        <v>Not Scored</v>
      </c>
      <c r="C5" s="21" t="s">
        <v>18</v>
      </c>
      <c r="D5" s="21" t="s">
        <v>478</v>
      </c>
      <c r="P5" s="24"/>
      <c r="Q5"/>
      <c r="R5"/>
    </row>
    <row r="6" spans="1:18" s="15" customFormat="1" ht="15.6" x14ac:dyDescent="0.3">
      <c r="A6" s="19" t="s">
        <v>16</v>
      </c>
      <c r="B6" s="19" t="str">
        <f>IF('Adherence Review'!$B6="","Not Scored",IF('Adherence Review'!$B6="X","X","✔"))</f>
        <v>Not Scored</v>
      </c>
      <c r="C6" s="19" t="s">
        <v>19</v>
      </c>
      <c r="D6" s="19" t="s">
        <v>479</v>
      </c>
      <c r="P6" s="24"/>
      <c r="Q6"/>
      <c r="R6"/>
    </row>
    <row r="7" spans="1:18" s="15" customFormat="1" ht="15.6" x14ac:dyDescent="0.3">
      <c r="A7" s="21" t="s">
        <v>16</v>
      </c>
      <c r="B7" s="21" t="str">
        <f>IF('Adherence Review'!$B7="","Not Scored",IF('Adherence Review'!$B7="X","X","✔"))</f>
        <v>Not Scored</v>
      </c>
      <c r="C7" s="21" t="s">
        <v>20</v>
      </c>
      <c r="D7" s="21" t="s">
        <v>480</v>
      </c>
      <c r="P7" s="24"/>
      <c r="Q7"/>
      <c r="R7"/>
    </row>
    <row r="8" spans="1:18" s="15" customFormat="1" ht="46.8" x14ac:dyDescent="0.3">
      <c r="A8" s="19" t="s">
        <v>16</v>
      </c>
      <c r="B8" s="19" t="str">
        <f>IF('Adherence Review'!$B8="","Not Scored",IF('Adherence Review'!$B8="X","X","✔"))</f>
        <v>Not Scored</v>
      </c>
      <c r="C8" s="19" t="s">
        <v>21</v>
      </c>
      <c r="D8" s="19" t="s">
        <v>481</v>
      </c>
      <c r="P8" s="24"/>
      <c r="Q8"/>
      <c r="R8"/>
    </row>
    <row r="9" spans="1:18" s="15" customFormat="1" ht="15.6" x14ac:dyDescent="0.3">
      <c r="A9" s="21" t="s">
        <v>16</v>
      </c>
      <c r="B9" s="21" t="str">
        <f>IF('Adherence Review'!$B9="","Not Scored",IF('Adherence Review'!$B9="X","X","✔"))</f>
        <v>Not Scored</v>
      </c>
      <c r="C9" s="21" t="s">
        <v>22</v>
      </c>
      <c r="D9" s="21" t="s">
        <v>482</v>
      </c>
      <c r="P9" s="24"/>
      <c r="Q9"/>
      <c r="R9"/>
    </row>
    <row r="10" spans="1:18" s="15" customFormat="1" ht="31.2" x14ac:dyDescent="0.3">
      <c r="A10" s="19" t="s">
        <v>16</v>
      </c>
      <c r="B10" s="19" t="str">
        <f>IF('Adherence Review'!$B10="","Not Scored",IF('Adherence Review'!$B10="X","X","✔"))</f>
        <v>Not Scored</v>
      </c>
      <c r="C10" s="19" t="s">
        <v>23</v>
      </c>
      <c r="D10" s="19" t="s">
        <v>483</v>
      </c>
      <c r="P10" s="24"/>
      <c r="Q10"/>
      <c r="R10"/>
    </row>
    <row r="11" spans="1:18" s="15" customFormat="1" ht="31.2" x14ac:dyDescent="0.3">
      <c r="A11" s="21" t="s">
        <v>16</v>
      </c>
      <c r="B11" s="21" t="str">
        <f>IF('Adherence Review'!$B11="","Not Scored",IF('Adherence Review'!$B11="X","X","✔"))</f>
        <v>Not Scored</v>
      </c>
      <c r="C11" s="21" t="s">
        <v>24</v>
      </c>
      <c r="D11" s="21" t="s">
        <v>484</v>
      </c>
      <c r="P11" s="24"/>
      <c r="Q11"/>
      <c r="R11"/>
    </row>
    <row r="12" spans="1:18" s="15" customFormat="1" ht="46.8" x14ac:dyDescent="0.3">
      <c r="A12" s="19" t="s">
        <v>16</v>
      </c>
      <c r="B12" s="19" t="str">
        <f>IF('Adherence Review'!$B12="","Not Scored",IF('Adherence Review'!$B12="X","X","✔"))</f>
        <v>Not Scored</v>
      </c>
      <c r="C12" s="19" t="s">
        <v>25</v>
      </c>
      <c r="D12" s="19" t="s">
        <v>485</v>
      </c>
      <c r="P12" s="24"/>
      <c r="Q12"/>
      <c r="R12"/>
    </row>
    <row r="13" spans="1:18" s="15" customFormat="1" ht="31.2" x14ac:dyDescent="0.3">
      <c r="A13" s="21" t="s">
        <v>16</v>
      </c>
      <c r="B13" s="21" t="str">
        <f>IF('Adherence Review'!$B13="","Not Scored",IF('Adherence Review'!$B13="X","X","✔"))</f>
        <v>Not Scored</v>
      </c>
      <c r="C13" s="21" t="s">
        <v>26</v>
      </c>
      <c r="D13" s="21" t="s">
        <v>486</v>
      </c>
      <c r="P13" s="24"/>
      <c r="Q13"/>
      <c r="R13"/>
    </row>
    <row r="14" spans="1:18" s="15" customFormat="1" ht="15.6" x14ac:dyDescent="0.3">
      <c r="A14" s="19" t="s">
        <v>28</v>
      </c>
      <c r="B14" s="19" t="str">
        <f>IF('Adherence Review'!$B17="","Not Scored",IF('Adherence Review'!$B17="X","X","✔"))</f>
        <v>Not Scored</v>
      </c>
      <c r="C14" s="19" t="s">
        <v>29</v>
      </c>
      <c r="D14" s="19" t="s">
        <v>487</v>
      </c>
      <c r="P14" s="24"/>
      <c r="Q14"/>
      <c r="R14"/>
    </row>
    <row r="15" spans="1:18" s="15" customFormat="1" ht="15.6" x14ac:dyDescent="0.3">
      <c r="A15" s="21" t="s">
        <v>28</v>
      </c>
      <c r="B15" s="21" t="str">
        <f>IF('Adherence Review'!$B18="","Not Scored",IF('Adherence Review'!$B18="X","X","✔"))</f>
        <v>Not Scored</v>
      </c>
      <c r="C15" s="21" t="s">
        <v>30</v>
      </c>
      <c r="D15" s="21" t="s">
        <v>488</v>
      </c>
      <c r="P15" s="24"/>
      <c r="Q15"/>
      <c r="R15"/>
    </row>
    <row r="16" spans="1:18" s="15" customFormat="1" ht="31.2" x14ac:dyDescent="0.3">
      <c r="A16" s="19" t="s">
        <v>28</v>
      </c>
      <c r="B16" s="19" t="str">
        <f>IF('Adherence Review'!$B19="","Not Scored",IF('Adherence Review'!$B19="X","X","✔"))</f>
        <v>Not Scored</v>
      </c>
      <c r="C16" s="19" t="s">
        <v>31</v>
      </c>
      <c r="D16" s="19" t="s">
        <v>489</v>
      </c>
      <c r="P16" s="24"/>
      <c r="Q16"/>
      <c r="R16"/>
    </row>
    <row r="17" spans="1:18" s="15" customFormat="1" ht="31.2" x14ac:dyDescent="0.3">
      <c r="A17" s="21" t="s">
        <v>28</v>
      </c>
      <c r="B17" s="21" t="str">
        <f>IF('Adherence Review'!$B20="","Not Scored",IF('Adherence Review'!$B20="X","X","✔"))</f>
        <v>Not Scored</v>
      </c>
      <c r="C17" s="21" t="s">
        <v>32</v>
      </c>
      <c r="D17" s="21" t="s">
        <v>490</v>
      </c>
      <c r="P17" s="24"/>
      <c r="Q17"/>
      <c r="R17"/>
    </row>
    <row r="18" spans="1:18" s="15" customFormat="1" ht="46.8" x14ac:dyDescent="0.3">
      <c r="A18" s="19" t="s">
        <v>28</v>
      </c>
      <c r="B18" s="19" t="str">
        <f>IF('Adherence Review'!$B21="","Not Scored",IF('Adherence Review'!$B21="X","X","✔"))</f>
        <v>Not Scored</v>
      </c>
      <c r="C18" s="19" t="s">
        <v>33</v>
      </c>
      <c r="D18" s="19" t="s">
        <v>491</v>
      </c>
      <c r="P18" s="24"/>
      <c r="Q18"/>
      <c r="R18"/>
    </row>
    <row r="19" spans="1:18" s="15" customFormat="1" ht="62.4" x14ac:dyDescent="0.3">
      <c r="A19" s="21" t="s">
        <v>28</v>
      </c>
      <c r="B19" s="21" t="str">
        <f>IF('Adherence Review'!$B22="","Not Scored",IF('Adherence Review'!$B22="X","X","✔"))</f>
        <v>Not Scored</v>
      </c>
      <c r="C19" s="21" t="s">
        <v>34</v>
      </c>
      <c r="D19" s="21" t="s">
        <v>492</v>
      </c>
      <c r="P19" s="24"/>
      <c r="Q19"/>
      <c r="R19"/>
    </row>
    <row r="20" spans="1:18" s="15" customFormat="1" ht="15.6" x14ac:dyDescent="0.3">
      <c r="A20" s="19" t="s">
        <v>36</v>
      </c>
      <c r="B20" s="19" t="str">
        <f>IF('Adherence Review'!$B26="","Not Scored",IF('Adherence Review'!$B26="X","X","✔"))</f>
        <v>Not Scored</v>
      </c>
      <c r="C20" s="19" t="s">
        <v>37</v>
      </c>
      <c r="D20" s="19" t="s">
        <v>493</v>
      </c>
      <c r="P20" s="24"/>
      <c r="Q20"/>
      <c r="R20"/>
    </row>
    <row r="21" spans="1:18" s="15" customFormat="1" ht="15.6" x14ac:dyDescent="0.3">
      <c r="A21" s="21" t="s">
        <v>36</v>
      </c>
      <c r="B21" s="21" t="str">
        <f>IF('Adherence Review'!$B27="","Not Scored",IF('Adherence Review'!$B27="X","X","✔"))</f>
        <v>Not Scored</v>
      </c>
      <c r="C21" s="21" t="s">
        <v>38</v>
      </c>
      <c r="D21" s="21" t="s">
        <v>494</v>
      </c>
      <c r="P21" s="24"/>
      <c r="Q21"/>
      <c r="R21"/>
    </row>
    <row r="22" spans="1:18" s="15" customFormat="1" ht="31.2" x14ac:dyDescent="0.3">
      <c r="A22" s="19" t="s">
        <v>36</v>
      </c>
      <c r="B22" s="19" t="str">
        <f>IF('Adherence Review'!$B28="","Not Scored",IF('Adherence Review'!$B28="X","X","✔"))</f>
        <v>Not Scored</v>
      </c>
      <c r="C22" s="19" t="s">
        <v>39</v>
      </c>
      <c r="D22" s="19" t="s">
        <v>495</v>
      </c>
      <c r="P22" s="24"/>
      <c r="Q22"/>
      <c r="R22"/>
    </row>
    <row r="23" spans="1:18" s="15" customFormat="1" ht="46.8" x14ac:dyDescent="0.3">
      <c r="A23" s="21" t="s">
        <v>36</v>
      </c>
      <c r="B23" s="21" t="str">
        <f>IF('Adherence Review'!$B29="","Not Scored",IF('Adherence Review'!$B29="X","X","✔"))</f>
        <v>Not Scored</v>
      </c>
      <c r="C23" s="21" t="s">
        <v>40</v>
      </c>
      <c r="D23" s="21" t="s">
        <v>496</v>
      </c>
      <c r="P23" s="24"/>
      <c r="Q23"/>
      <c r="R23"/>
    </row>
    <row r="24" spans="1:18" s="15" customFormat="1" ht="31.2" x14ac:dyDescent="0.3">
      <c r="A24" s="19" t="s">
        <v>36</v>
      </c>
      <c r="B24" s="19" t="str">
        <f>IF('Adherence Review'!$B30="","Not Scored",IF('Adherence Review'!$B30="X","X","✔"))</f>
        <v>Not Scored</v>
      </c>
      <c r="C24" s="19" t="s">
        <v>41</v>
      </c>
      <c r="D24" s="19" t="s">
        <v>497</v>
      </c>
      <c r="P24" s="24"/>
      <c r="Q24"/>
      <c r="R24"/>
    </row>
    <row r="25" spans="1:18" s="15" customFormat="1" ht="31.2" x14ac:dyDescent="0.3">
      <c r="A25" s="21" t="s">
        <v>36</v>
      </c>
      <c r="B25" s="21" t="str">
        <f>IF('Adherence Review'!$B31="","Not Scored",IF('Adherence Review'!$B31="X","X","✔"))</f>
        <v>Not Scored</v>
      </c>
      <c r="C25" s="21" t="s">
        <v>42</v>
      </c>
      <c r="D25" s="21" t="s">
        <v>498</v>
      </c>
      <c r="P25" s="24"/>
      <c r="Q25"/>
      <c r="R25"/>
    </row>
    <row r="26" spans="1:18" s="15" customFormat="1" ht="31.2" x14ac:dyDescent="0.3">
      <c r="A26" s="19" t="s">
        <v>36</v>
      </c>
      <c r="B26" s="19" t="str">
        <f>IF('Adherence Review'!$B32="","Not Scored",IF('Adherence Review'!$B32="X","X","✔"))</f>
        <v>Not Scored</v>
      </c>
      <c r="C26" s="19" t="s">
        <v>43</v>
      </c>
      <c r="D26" s="19" t="s">
        <v>499</v>
      </c>
      <c r="P26" s="24"/>
      <c r="Q26"/>
      <c r="R26"/>
    </row>
    <row r="27" spans="1:18" s="15" customFormat="1" ht="31.2" x14ac:dyDescent="0.3">
      <c r="A27" s="21" t="s">
        <v>36</v>
      </c>
      <c r="B27" s="21" t="str">
        <f>IF('Adherence Review'!$B33="","Not Scored",IF('Adherence Review'!$B33="X","X","✔"))</f>
        <v>Not Scored</v>
      </c>
      <c r="C27" s="21" t="s">
        <v>44</v>
      </c>
      <c r="D27" s="21" t="s">
        <v>500</v>
      </c>
      <c r="P27" s="24"/>
      <c r="Q27"/>
      <c r="R27"/>
    </row>
    <row r="28" spans="1:18" s="15" customFormat="1" ht="62.4" x14ac:dyDescent="0.3">
      <c r="A28" s="19" t="s">
        <v>36</v>
      </c>
      <c r="B28" s="19" t="str">
        <f>IF('Adherence Review'!$B34="","Not Scored",IF('Adherence Review'!$B34="X","X","✔"))</f>
        <v>Not Scored</v>
      </c>
      <c r="C28" s="19" t="s">
        <v>45</v>
      </c>
      <c r="D28" s="19" t="s">
        <v>501</v>
      </c>
      <c r="P28" s="24"/>
      <c r="Q28"/>
      <c r="R28"/>
    </row>
    <row r="29" spans="1:18" s="15" customFormat="1" ht="31.2" x14ac:dyDescent="0.3">
      <c r="A29" s="21" t="s">
        <v>47</v>
      </c>
      <c r="B29" s="21" t="str">
        <f>IF('Adherence Review'!$B38="","Not Scored",IF('Adherence Review'!$B38="X","X","✔"))</f>
        <v>Not Scored</v>
      </c>
      <c r="C29" s="21" t="s">
        <v>48</v>
      </c>
      <c r="D29" s="21" t="s">
        <v>502</v>
      </c>
      <c r="P29" s="24"/>
      <c r="Q29"/>
      <c r="R29"/>
    </row>
    <row r="30" spans="1:18" s="15" customFormat="1" ht="15.6" x14ac:dyDescent="0.3">
      <c r="A30" s="19" t="s">
        <v>47</v>
      </c>
      <c r="B30" s="19" t="str">
        <f>IF('Adherence Review'!$B39="","Not Scored",IF('Adherence Review'!$B39="X","X","✔"))</f>
        <v>Not Scored</v>
      </c>
      <c r="C30" s="19" t="s">
        <v>49</v>
      </c>
      <c r="D30" s="19" t="s">
        <v>503</v>
      </c>
      <c r="P30" s="24"/>
      <c r="Q30"/>
      <c r="R30"/>
    </row>
    <row r="31" spans="1:18" s="15" customFormat="1" ht="46.8" x14ac:dyDescent="0.3">
      <c r="A31" s="21" t="s">
        <v>47</v>
      </c>
      <c r="B31" s="21" t="str">
        <f>IF('Adherence Review'!$B40="","Not Scored",IF('Adherence Review'!$B40="X","X","✔"))</f>
        <v>Not Scored</v>
      </c>
      <c r="C31" s="21" t="s">
        <v>50</v>
      </c>
      <c r="D31" s="21" t="s">
        <v>504</v>
      </c>
      <c r="P31" s="24"/>
      <c r="Q31"/>
      <c r="R31"/>
    </row>
    <row r="32" spans="1:18" s="15" customFormat="1" ht="46.8" x14ac:dyDescent="0.3">
      <c r="A32" s="19" t="s">
        <v>47</v>
      </c>
      <c r="B32" s="19" t="str">
        <f>IF('Adherence Review'!$B41="","Not Scored",IF('Adherence Review'!$B41="X","X","✔"))</f>
        <v>Not Scored</v>
      </c>
      <c r="C32" s="19" t="s">
        <v>51</v>
      </c>
      <c r="D32" s="19" t="s">
        <v>505</v>
      </c>
      <c r="P32" s="24"/>
      <c r="Q32"/>
      <c r="R32"/>
    </row>
    <row r="33" spans="1:18" s="15" customFormat="1" ht="31.2" x14ac:dyDescent="0.3">
      <c r="A33" s="21" t="s">
        <v>47</v>
      </c>
      <c r="B33" s="21" t="str">
        <f>IF('Adherence Review'!$B42="","Not Scored",IF('Adherence Review'!$B42="X","X","✔"))</f>
        <v>Not Scored</v>
      </c>
      <c r="C33" s="21" t="s">
        <v>52</v>
      </c>
      <c r="D33" s="21" t="s">
        <v>506</v>
      </c>
      <c r="P33" s="24"/>
      <c r="Q33"/>
      <c r="R33"/>
    </row>
    <row r="34" spans="1:18" s="15" customFormat="1" ht="31.2" x14ac:dyDescent="0.3">
      <c r="A34" s="19" t="s">
        <v>47</v>
      </c>
      <c r="B34" s="19" t="str">
        <f>IF('Adherence Review'!$B43="","Not Scored",IF('Adherence Review'!$B43="X","X","✔"))</f>
        <v>Not Scored</v>
      </c>
      <c r="C34" s="19" t="s">
        <v>53</v>
      </c>
      <c r="D34" s="19" t="s">
        <v>507</v>
      </c>
      <c r="P34" s="24"/>
      <c r="Q34"/>
      <c r="R34"/>
    </row>
    <row r="35" spans="1:18" s="15" customFormat="1" ht="15.6" x14ac:dyDescent="0.3">
      <c r="A35" s="21" t="s">
        <v>47</v>
      </c>
      <c r="B35" s="21" t="str">
        <f>IF('Adherence Review'!$B44="","Not Scored",IF('Adherence Review'!$B44="X","X","✔"))</f>
        <v>Not Scored</v>
      </c>
      <c r="C35" s="21" t="s">
        <v>54</v>
      </c>
      <c r="D35" s="21" t="s">
        <v>508</v>
      </c>
      <c r="P35" s="24"/>
      <c r="Q35"/>
      <c r="R35"/>
    </row>
    <row r="36" spans="1:18" s="15" customFormat="1" ht="31.2" x14ac:dyDescent="0.3">
      <c r="A36" s="19" t="s">
        <v>47</v>
      </c>
      <c r="B36" s="19" t="str">
        <f>IF('Adherence Review'!$B45="","Not Scored",IF('Adherence Review'!$B45="X","X","✔"))</f>
        <v>Not Scored</v>
      </c>
      <c r="C36" s="19" t="s">
        <v>55</v>
      </c>
      <c r="D36" s="19" t="s">
        <v>509</v>
      </c>
      <c r="P36" s="24"/>
      <c r="Q36"/>
      <c r="R36"/>
    </row>
    <row r="37" spans="1:18" s="15" customFormat="1" ht="78" x14ac:dyDescent="0.3">
      <c r="A37" s="21" t="s">
        <v>47</v>
      </c>
      <c r="B37" s="21" t="str">
        <f>IF('Adherence Review'!$B46="","Not Scored",IF('Adherence Review'!$B46="X","X","✔"))</f>
        <v>Not Scored</v>
      </c>
      <c r="C37" s="21" t="s">
        <v>56</v>
      </c>
      <c r="D37" s="21" t="s">
        <v>510</v>
      </c>
      <c r="P37" s="24"/>
      <c r="Q37"/>
      <c r="R37"/>
    </row>
    <row r="38" spans="1:18" s="15" customFormat="1" ht="15.6" x14ac:dyDescent="0.3">
      <c r="A38" s="19" t="s">
        <v>58</v>
      </c>
      <c r="B38" s="19" t="str">
        <f>IF('Adherence Review'!$B50="","Not Scored",IF('Adherence Review'!$B50="X","X","✔"))</f>
        <v>Not Scored</v>
      </c>
      <c r="C38" s="19" t="s">
        <v>59</v>
      </c>
      <c r="D38" s="19" t="s">
        <v>511</v>
      </c>
      <c r="P38" s="24"/>
      <c r="Q38"/>
      <c r="R38"/>
    </row>
    <row r="39" spans="1:18" s="15" customFormat="1" ht="15.6" x14ac:dyDescent="0.3">
      <c r="A39" s="21" t="s">
        <v>58</v>
      </c>
      <c r="B39" s="21" t="str">
        <f>IF('Adherence Review'!$B51="","Not Scored",IF('Adherence Review'!$B51="X","X","✔"))</f>
        <v>Not Scored</v>
      </c>
      <c r="C39" s="21" t="s">
        <v>60</v>
      </c>
      <c r="D39" s="21" t="s">
        <v>512</v>
      </c>
      <c r="P39" s="24"/>
      <c r="Q39"/>
      <c r="R39"/>
    </row>
    <row r="40" spans="1:18" s="15" customFormat="1" ht="46.8" x14ac:dyDescent="0.3">
      <c r="A40" s="19" t="s">
        <v>62</v>
      </c>
      <c r="B40" s="19" t="str">
        <f>IF('Adherence Review'!$B55="","Not Scored",IF('Adherence Review'!$B55="X","X","✔"))</f>
        <v>Not Scored</v>
      </c>
      <c r="C40" s="19" t="s">
        <v>63</v>
      </c>
      <c r="D40" s="19" t="s">
        <v>513</v>
      </c>
      <c r="P40" s="24"/>
      <c r="Q40"/>
      <c r="R40"/>
    </row>
    <row r="41" spans="1:18" s="15" customFormat="1" ht="15.6" x14ac:dyDescent="0.3">
      <c r="A41" s="21" t="s">
        <v>62</v>
      </c>
      <c r="B41" s="21" t="str">
        <f>IF('Adherence Review'!$B56="","Not Scored",IF('Adherence Review'!$B56="X","X","✔"))</f>
        <v>Not Scored</v>
      </c>
      <c r="C41" s="21" t="s">
        <v>64</v>
      </c>
      <c r="D41" s="21" t="s">
        <v>514</v>
      </c>
      <c r="E41" s="13"/>
      <c r="F41" s="13"/>
      <c r="G41" s="13"/>
      <c r="P41" s="24"/>
      <c r="Q41"/>
      <c r="R41"/>
    </row>
    <row r="42" spans="1:18" s="15" customFormat="1" ht="62.4" x14ac:dyDescent="0.3">
      <c r="A42" s="19" t="s">
        <v>62</v>
      </c>
      <c r="B42" s="19" t="str">
        <f>IF('Adherence Review'!$B57="","Not Scored",IF('Adherence Review'!$B57="X","X","✔"))</f>
        <v>Not Scored</v>
      </c>
      <c r="C42" s="19" t="s">
        <v>65</v>
      </c>
      <c r="D42" s="19" t="s">
        <v>515</v>
      </c>
      <c r="E42" s="13"/>
      <c r="F42" s="13"/>
      <c r="G42" s="13"/>
      <c r="P42" s="24"/>
      <c r="Q42"/>
      <c r="R42"/>
    </row>
    <row r="43" spans="1:18" s="15" customFormat="1" ht="31.2" x14ac:dyDescent="0.3">
      <c r="A43" s="21" t="s">
        <v>62</v>
      </c>
      <c r="B43" s="21" t="str">
        <f>IF('Adherence Review'!$B58="","Not Scored",IF('Adherence Review'!$B58="X","X","✔"))</f>
        <v>Not Scored</v>
      </c>
      <c r="C43" s="21" t="s">
        <v>66</v>
      </c>
      <c r="D43" s="21" t="s">
        <v>516</v>
      </c>
      <c r="E43" s="13"/>
      <c r="F43" s="13"/>
      <c r="G43" s="13"/>
      <c r="P43" s="24"/>
      <c r="Q43"/>
      <c r="R43"/>
    </row>
    <row r="44" spans="1:18" s="15" customFormat="1" ht="46.8" x14ac:dyDescent="0.3">
      <c r="A44" s="19" t="s">
        <v>68</v>
      </c>
      <c r="B44" s="19" t="str">
        <f>IF('Adherence Review'!$B62="","Not Scored",IF('Adherence Review'!$B62="X","X","✔"))</f>
        <v>Not Scored</v>
      </c>
      <c r="C44" s="19" t="s">
        <v>69</v>
      </c>
      <c r="D44" s="19" t="s">
        <v>517</v>
      </c>
      <c r="E44" s="13"/>
      <c r="F44" s="13"/>
      <c r="G44" s="13"/>
      <c r="P44" s="24"/>
      <c r="Q44"/>
      <c r="R44"/>
    </row>
    <row r="45" spans="1:18" s="15" customFormat="1" ht="15.6" x14ac:dyDescent="0.3">
      <c r="A45" s="21" t="s">
        <v>68</v>
      </c>
      <c r="B45" s="21" t="str">
        <f>IF('Adherence Review'!$B63="","Not Scored",IF('Adherence Review'!$B63="X","X","✔"))</f>
        <v>Not Scored</v>
      </c>
      <c r="C45" s="21" t="s">
        <v>70</v>
      </c>
      <c r="D45" s="21" t="s">
        <v>518</v>
      </c>
      <c r="E45" s="13"/>
      <c r="F45" s="13"/>
      <c r="G45" s="13"/>
      <c r="P45" s="24"/>
      <c r="Q45"/>
      <c r="R45"/>
    </row>
    <row r="46" spans="1:18" s="15" customFormat="1" ht="62.4" x14ac:dyDescent="0.3">
      <c r="A46" s="19" t="s">
        <v>68</v>
      </c>
      <c r="B46" s="19" t="str">
        <f>IF('Adherence Review'!$B64="","Not Scored",IF('Adherence Review'!$B64="X","X","✔"))</f>
        <v>Not Scored</v>
      </c>
      <c r="C46" s="19" t="s">
        <v>71</v>
      </c>
      <c r="D46" s="19" t="s">
        <v>519</v>
      </c>
      <c r="E46" s="13"/>
      <c r="F46" s="13"/>
      <c r="G46" s="13"/>
      <c r="P46" s="24"/>
      <c r="Q46"/>
      <c r="R46"/>
    </row>
    <row r="47" spans="1:18" s="15" customFormat="1" ht="31.2" x14ac:dyDescent="0.3">
      <c r="A47" s="21" t="s">
        <v>68</v>
      </c>
      <c r="B47" s="21" t="str">
        <f>IF('Adherence Review'!$B65="","Not Scored",IF('Adherence Review'!$B65="X","X","✔"))</f>
        <v>Not Scored</v>
      </c>
      <c r="C47" s="21" t="s">
        <v>72</v>
      </c>
      <c r="D47" s="21" t="s">
        <v>520</v>
      </c>
      <c r="E47" s="13"/>
      <c r="F47" s="13"/>
      <c r="G47" s="13"/>
      <c r="P47" s="24"/>
      <c r="Q47"/>
      <c r="R47"/>
    </row>
    <row r="48" spans="1:18" s="15" customFormat="1" ht="62.4" x14ac:dyDescent="0.3">
      <c r="A48" s="19" t="s">
        <v>74</v>
      </c>
      <c r="B48" s="19" t="str">
        <f>IF('Adherence Review'!$B69="","Not Scored",IF('Adherence Review'!$B69="X","X","✔"))</f>
        <v>Not Scored</v>
      </c>
      <c r="C48" s="19" t="s">
        <v>75</v>
      </c>
      <c r="D48" s="19" t="s">
        <v>521</v>
      </c>
      <c r="E48" s="13"/>
      <c r="F48" s="13"/>
      <c r="G48" s="13"/>
      <c r="P48" s="24"/>
      <c r="Q48"/>
      <c r="R48"/>
    </row>
    <row r="49" spans="1:18" s="15" customFormat="1" ht="62.4" x14ac:dyDescent="0.3">
      <c r="A49" s="21" t="s">
        <v>74</v>
      </c>
      <c r="B49" s="21" t="str">
        <f>IF('Adherence Review'!$B70="","Not Scored",IF('Adherence Review'!$B70="X","X","✔"))</f>
        <v>Not Scored</v>
      </c>
      <c r="C49" s="21" t="s">
        <v>76</v>
      </c>
      <c r="D49" s="21" t="s">
        <v>522</v>
      </c>
      <c r="E49" s="13"/>
      <c r="F49" s="13"/>
      <c r="G49" s="13"/>
      <c r="P49" s="24"/>
      <c r="Q49"/>
      <c r="R49"/>
    </row>
    <row r="50" spans="1:18" s="15" customFormat="1" ht="31.2" x14ac:dyDescent="0.3">
      <c r="A50" s="19" t="s">
        <v>74</v>
      </c>
      <c r="B50" s="19" t="str">
        <f>IF('Adherence Review'!$B71="","Not Scored",IF('Adherence Review'!$B71="X","X","✔"))</f>
        <v>Not Scored</v>
      </c>
      <c r="C50" s="19" t="s">
        <v>77</v>
      </c>
      <c r="D50" s="19" t="s">
        <v>523</v>
      </c>
      <c r="E50" s="13"/>
      <c r="F50" s="13"/>
      <c r="G50" s="13"/>
      <c r="P50" s="24"/>
      <c r="Q50"/>
      <c r="R50"/>
    </row>
    <row r="51" spans="1:18" s="15" customFormat="1" ht="46.8" x14ac:dyDescent="0.3">
      <c r="A51" s="21" t="s">
        <v>74</v>
      </c>
      <c r="B51" s="21" t="str">
        <f>IF('Adherence Review'!$B72="","Not Scored",IF('Adherence Review'!$B72="X","X","✔"))</f>
        <v>Not Scored</v>
      </c>
      <c r="C51" s="21" t="s">
        <v>78</v>
      </c>
      <c r="D51" s="21" t="s">
        <v>524</v>
      </c>
      <c r="E51" s="13"/>
      <c r="F51" s="13"/>
      <c r="G51" s="13"/>
      <c r="P51" s="24"/>
      <c r="Q51"/>
      <c r="R51"/>
    </row>
    <row r="52" spans="1:18" s="15" customFormat="1" ht="15.6" x14ac:dyDescent="0.3">
      <c r="A52" s="19" t="s">
        <v>80</v>
      </c>
      <c r="B52" s="19" t="str">
        <f>IF('Adherence Review'!$B76="","Not Scored",IF('Adherence Review'!$B76="X","X","✔"))</f>
        <v>Not Scored</v>
      </c>
      <c r="C52" s="19" t="s">
        <v>81</v>
      </c>
      <c r="D52" s="19" t="s">
        <v>525</v>
      </c>
      <c r="E52" s="13"/>
      <c r="F52" s="13"/>
      <c r="G52" s="13"/>
      <c r="P52" s="24"/>
      <c r="Q52"/>
      <c r="R52"/>
    </row>
    <row r="53" spans="1:18" s="15" customFormat="1" ht="31.2" x14ac:dyDescent="0.3">
      <c r="A53" s="21" t="s">
        <v>80</v>
      </c>
      <c r="B53" s="21" t="str">
        <f>IF('Adherence Review'!$B77="","Not Scored",IF('Adherence Review'!$B77="X","X","✔"))</f>
        <v>Not Scored</v>
      </c>
      <c r="C53" s="21" t="s">
        <v>82</v>
      </c>
      <c r="D53" s="21" t="s">
        <v>526</v>
      </c>
      <c r="E53" s="13"/>
      <c r="F53" s="13"/>
      <c r="G53" s="13"/>
      <c r="P53" s="24"/>
      <c r="Q53"/>
      <c r="R53"/>
    </row>
    <row r="54" spans="1:18" s="15" customFormat="1" ht="31.2" x14ac:dyDescent="0.3">
      <c r="A54" s="19" t="s">
        <v>80</v>
      </c>
      <c r="B54" s="19" t="str">
        <f>IF('Adherence Review'!$B78="","Not Scored",IF('Adherence Review'!$B78="X","X","✔"))</f>
        <v>Not Scored</v>
      </c>
      <c r="C54" s="19" t="s">
        <v>83</v>
      </c>
      <c r="D54" s="19" t="s">
        <v>527</v>
      </c>
      <c r="E54" s="13"/>
      <c r="F54" s="13"/>
      <c r="G54" s="13"/>
      <c r="P54" s="24"/>
      <c r="Q54"/>
      <c r="R54"/>
    </row>
    <row r="55" spans="1:18" s="15" customFormat="1" ht="46.8" x14ac:dyDescent="0.3">
      <c r="A55" s="21" t="s">
        <v>80</v>
      </c>
      <c r="B55" s="21" t="str">
        <f>IF('Adherence Review'!$B79="","Not Scored",IF('Adherence Review'!$B79="X","X","✔"))</f>
        <v>Not Scored</v>
      </c>
      <c r="C55" s="21" t="s">
        <v>84</v>
      </c>
      <c r="D55" s="21" t="s">
        <v>528</v>
      </c>
      <c r="E55" s="13"/>
      <c r="F55" s="13"/>
      <c r="G55" s="13"/>
      <c r="P55" s="24"/>
      <c r="Q55"/>
      <c r="R55"/>
    </row>
    <row r="56" spans="1:18" s="15" customFormat="1" ht="109.2" x14ac:dyDescent="0.3">
      <c r="A56" s="19" t="s">
        <v>86</v>
      </c>
      <c r="B56" s="19" t="str">
        <f>IF('Adherence Review'!$B83="","Not Scored",IF('Adherence Review'!$B83="X","X","✔"))</f>
        <v>Not Scored</v>
      </c>
      <c r="C56" s="19" t="s">
        <v>87</v>
      </c>
      <c r="D56" s="19" t="s">
        <v>529</v>
      </c>
      <c r="E56" s="13"/>
      <c r="F56" s="13"/>
      <c r="G56" s="13"/>
      <c r="P56" s="24"/>
      <c r="Q56"/>
      <c r="R56"/>
    </row>
    <row r="57" spans="1:18" s="15" customFormat="1" ht="124.8" x14ac:dyDescent="0.3">
      <c r="A57" s="21" t="s">
        <v>86</v>
      </c>
      <c r="B57" s="21" t="str">
        <f>IF('Adherence Review'!$B84="","Not Scored",IF('Adherence Review'!$B84="X","X","✔"))</f>
        <v>Not Scored</v>
      </c>
      <c r="C57" s="21" t="s">
        <v>88</v>
      </c>
      <c r="D57" s="21" t="s">
        <v>530</v>
      </c>
      <c r="E57" s="13"/>
      <c r="F57" s="13"/>
      <c r="G57" s="13"/>
      <c r="P57" s="24"/>
      <c r="Q57"/>
      <c r="R57"/>
    </row>
    <row r="58" spans="1:18" s="15" customFormat="1" ht="124.8" x14ac:dyDescent="0.3">
      <c r="A58" s="19" t="s">
        <v>86</v>
      </c>
      <c r="B58" s="19" t="str">
        <f>IF('Adherence Review'!$B85="","Not Scored",IF('Adherence Review'!$B85="X","X","✔"))</f>
        <v>Not Scored</v>
      </c>
      <c r="C58" s="19" t="s">
        <v>89</v>
      </c>
      <c r="D58" s="19" t="s">
        <v>531</v>
      </c>
      <c r="E58" s="13"/>
      <c r="F58" s="13"/>
      <c r="G58" s="13"/>
      <c r="P58" s="24"/>
      <c r="Q58"/>
      <c r="R58"/>
    </row>
    <row r="59" spans="1:18" s="15" customFormat="1" ht="62.4" x14ac:dyDescent="0.3">
      <c r="A59" s="21" t="s">
        <v>86</v>
      </c>
      <c r="B59" s="21" t="str">
        <f>IF('Adherence Review'!$B86="","Not Scored",IF('Adherence Review'!$B86="X","X","✔"))</f>
        <v>Not Scored</v>
      </c>
      <c r="C59" s="21" t="s">
        <v>90</v>
      </c>
      <c r="D59" s="21" t="s">
        <v>532</v>
      </c>
      <c r="E59" s="13"/>
      <c r="F59" s="13"/>
      <c r="G59" s="13"/>
      <c r="P59" s="24"/>
      <c r="Q59"/>
      <c r="R59"/>
    </row>
    <row r="60" spans="1:18" s="15" customFormat="1" ht="78" x14ac:dyDescent="0.3">
      <c r="A60" s="19" t="s">
        <v>86</v>
      </c>
      <c r="B60" s="19" t="str">
        <f>IF('Adherence Review'!$B87="","Not Scored",IF('Adherence Review'!$B87="X","X","✔"))</f>
        <v>Not Scored</v>
      </c>
      <c r="C60" s="19" t="s">
        <v>91</v>
      </c>
      <c r="D60" s="19" t="s">
        <v>533</v>
      </c>
      <c r="E60" s="13"/>
      <c r="F60" s="13"/>
      <c r="G60" s="13"/>
      <c r="P60" s="24"/>
      <c r="Q60"/>
      <c r="R60"/>
    </row>
    <row r="61" spans="1:18" s="15" customFormat="1" ht="31.2" x14ac:dyDescent="0.3">
      <c r="A61" s="21" t="s">
        <v>93</v>
      </c>
      <c r="B61" s="21" t="str">
        <f>IF('Adherence Review'!$B91="","Not Scored",IF('Adherence Review'!$B91="X","X","✔"))</f>
        <v>Not Scored</v>
      </c>
      <c r="C61" s="21" t="s">
        <v>94</v>
      </c>
      <c r="D61" s="21" t="s">
        <v>534</v>
      </c>
      <c r="E61" s="13"/>
      <c r="F61" s="13"/>
      <c r="G61" s="13"/>
      <c r="P61" s="24"/>
      <c r="Q61"/>
      <c r="R61"/>
    </row>
    <row r="62" spans="1:18" s="15" customFormat="1" ht="31.2" x14ac:dyDescent="0.3">
      <c r="A62" s="19" t="s">
        <v>93</v>
      </c>
      <c r="B62" s="19" t="str">
        <f>IF('Adherence Review'!$B92="","Not Scored",IF('Adherence Review'!$B92="X","X","✔"))</f>
        <v>Not Scored</v>
      </c>
      <c r="C62" s="19" t="s">
        <v>95</v>
      </c>
      <c r="D62" s="19" t="s">
        <v>535</v>
      </c>
      <c r="E62" s="13"/>
      <c r="F62" s="13"/>
      <c r="G62" s="13"/>
      <c r="P62" s="24"/>
      <c r="Q62"/>
      <c r="R62"/>
    </row>
    <row r="63" spans="1:18" s="15" customFormat="1" ht="46.8" x14ac:dyDescent="0.3">
      <c r="A63" s="21" t="s">
        <v>93</v>
      </c>
      <c r="B63" s="21" t="str">
        <f>IF('Adherence Review'!$B93="","Not Scored",IF('Adherence Review'!$B93="X","X","✔"))</f>
        <v>Not Scored</v>
      </c>
      <c r="C63" s="21" t="s">
        <v>96</v>
      </c>
      <c r="D63" s="21" t="s">
        <v>536</v>
      </c>
      <c r="E63" s="13"/>
      <c r="F63" s="13"/>
      <c r="G63" s="13"/>
      <c r="P63" s="24"/>
      <c r="Q63"/>
      <c r="R63"/>
    </row>
    <row r="64" spans="1:18" s="15" customFormat="1" ht="15.6" x14ac:dyDescent="0.3">
      <c r="A64" s="19" t="s">
        <v>98</v>
      </c>
      <c r="B64" s="19" t="str">
        <f>IF('Adherence Review'!$B97="","Not Scored",IF('Adherence Review'!$B97="X","X","✔"))</f>
        <v>Not Scored</v>
      </c>
      <c r="C64" s="19" t="s">
        <v>99</v>
      </c>
      <c r="D64" s="19" t="s">
        <v>537</v>
      </c>
      <c r="E64" s="13"/>
      <c r="F64" s="13"/>
      <c r="G64" s="13"/>
      <c r="P64" s="24"/>
      <c r="Q64"/>
      <c r="R64"/>
    </row>
    <row r="65" spans="1:18" s="15" customFormat="1" ht="15.6" x14ac:dyDescent="0.3">
      <c r="A65" s="21" t="s">
        <v>98</v>
      </c>
      <c r="B65" s="21" t="str">
        <f>IF('Adherence Review'!$B98="","Not Scored",IF('Adherence Review'!$B98="X","X","✔"))</f>
        <v>Not Scored</v>
      </c>
      <c r="C65" s="21" t="s">
        <v>100</v>
      </c>
      <c r="D65" s="21" t="s">
        <v>538</v>
      </c>
      <c r="E65" s="13"/>
      <c r="F65" s="13"/>
      <c r="G65" s="13"/>
      <c r="P65" s="24"/>
      <c r="Q65"/>
      <c r="R65"/>
    </row>
    <row r="66" spans="1:18" s="15" customFormat="1" ht="31.2" x14ac:dyDescent="0.3">
      <c r="A66" s="19" t="s">
        <v>98</v>
      </c>
      <c r="B66" s="19" t="str">
        <f>IF('Adherence Review'!$B99="","Not Scored",IF('Adherence Review'!$B99="X","X","✔"))</f>
        <v>Not Scored</v>
      </c>
      <c r="C66" s="19" t="s">
        <v>101</v>
      </c>
      <c r="D66" s="19" t="s">
        <v>539</v>
      </c>
      <c r="E66" s="13"/>
      <c r="F66" s="13"/>
      <c r="G66" s="13"/>
      <c r="P66" s="24"/>
      <c r="Q66"/>
      <c r="R66"/>
    </row>
    <row r="67" spans="1:18" s="15" customFormat="1" ht="124.8" x14ac:dyDescent="0.3">
      <c r="A67" s="21" t="s">
        <v>98</v>
      </c>
      <c r="B67" s="21" t="str">
        <f>IF('Adherence Review'!$B100="","Not Scored",IF('Adherence Review'!$B100="X","X","✔"))</f>
        <v>Not Scored</v>
      </c>
      <c r="C67" s="21" t="s">
        <v>102</v>
      </c>
      <c r="D67" s="21" t="s">
        <v>540</v>
      </c>
      <c r="E67" s="13"/>
      <c r="F67" s="13"/>
      <c r="G67" s="13"/>
      <c r="P67" s="24"/>
      <c r="Q67"/>
      <c r="R67"/>
    </row>
    <row r="68" spans="1:18" s="15" customFormat="1" ht="93.6" x14ac:dyDescent="0.3">
      <c r="A68" s="19" t="s">
        <v>104</v>
      </c>
      <c r="B68" s="19" t="str">
        <f>IF('Adherence Review'!$B104="","Not Scored",IF('Adherence Review'!$B104="X","X","✔"))</f>
        <v>Not Scored</v>
      </c>
      <c r="C68" s="19" t="s">
        <v>105</v>
      </c>
      <c r="D68" s="19" t="s">
        <v>541</v>
      </c>
      <c r="E68" s="13"/>
      <c r="F68" s="13"/>
      <c r="G68" s="13"/>
      <c r="P68" s="24"/>
      <c r="Q68"/>
      <c r="R68"/>
    </row>
    <row r="69" spans="1:18" s="15" customFormat="1" ht="93.6" x14ac:dyDescent="0.3">
      <c r="A69" s="21" t="s">
        <v>104</v>
      </c>
      <c r="B69" s="21" t="str">
        <f>IF('Adherence Review'!$B105="","Not Scored",IF('Adherence Review'!$B105="X","X","✔"))</f>
        <v>Not Scored</v>
      </c>
      <c r="C69" s="21" t="s">
        <v>106</v>
      </c>
      <c r="D69" s="21" t="s">
        <v>542</v>
      </c>
      <c r="E69" s="13"/>
      <c r="F69" s="13"/>
      <c r="G69" s="13"/>
      <c r="P69" s="24"/>
      <c r="Q69"/>
      <c r="R69"/>
    </row>
    <row r="70" spans="1:18" s="15" customFormat="1" ht="140.4" x14ac:dyDescent="0.3">
      <c r="A70" s="19" t="s">
        <v>104</v>
      </c>
      <c r="B70" s="19" t="str">
        <f>IF('Adherence Review'!$B106="","Not Scored",IF('Adherence Review'!$B106="X","X","✔"))</f>
        <v>Not Scored</v>
      </c>
      <c r="C70" s="19" t="s">
        <v>107</v>
      </c>
      <c r="D70" s="19" t="s">
        <v>543</v>
      </c>
      <c r="E70" s="13"/>
      <c r="F70" s="13"/>
      <c r="G70" s="13"/>
      <c r="P70" s="24"/>
      <c r="Q70"/>
      <c r="R70"/>
    </row>
    <row r="71" spans="1:18" s="15" customFormat="1" ht="62.4" x14ac:dyDescent="0.3">
      <c r="A71" s="21" t="s">
        <v>104</v>
      </c>
      <c r="B71" s="21" t="str">
        <f>IF('Adherence Review'!$B107="","Not Scored",IF('Adherence Review'!$B107="X","X","✔"))</f>
        <v>Not Scored</v>
      </c>
      <c r="C71" s="21" t="s">
        <v>108</v>
      </c>
      <c r="D71" s="21" t="s">
        <v>544</v>
      </c>
      <c r="E71" s="13"/>
      <c r="F71" s="13"/>
      <c r="G71" s="13"/>
      <c r="P71" s="24"/>
      <c r="Q71"/>
      <c r="R71"/>
    </row>
    <row r="72" spans="1:18" s="15" customFormat="1" ht="78" x14ac:dyDescent="0.3">
      <c r="A72" s="19" t="s">
        <v>104</v>
      </c>
      <c r="B72" s="19" t="str">
        <f>IF('Adherence Review'!$B108="","Not Scored",IF('Adherence Review'!$B108="X","X","✔"))</f>
        <v>Not Scored</v>
      </c>
      <c r="C72" s="19" t="s">
        <v>109</v>
      </c>
      <c r="D72" s="19" t="s">
        <v>545</v>
      </c>
      <c r="E72" s="13"/>
      <c r="F72" s="13"/>
      <c r="G72" s="13"/>
      <c r="P72" s="24"/>
      <c r="Q72"/>
      <c r="R72"/>
    </row>
    <row r="73" spans="1:18" s="15" customFormat="1" ht="18" thickBot="1" x14ac:dyDescent="0.35">
      <c r="A73" s="23" t="s">
        <v>114</v>
      </c>
      <c r="B73" s="23"/>
      <c r="P73" s="24"/>
      <c r="Q73" s="13"/>
    </row>
    <row r="74" spans="1:18" s="15" customFormat="1" ht="15" hidden="1" thickTop="1" x14ac:dyDescent="0.3">
      <c r="A74" s="13"/>
      <c r="B74" s="13"/>
      <c r="P74" s="24"/>
      <c r="Q74" s="24"/>
    </row>
    <row r="75" spans="1:18" ht="15" hidden="1" thickTop="1" x14ac:dyDescent="0.3">
      <c r="P75" s="24"/>
      <c r="Q75" s="24"/>
      <c r="R75" s="15"/>
    </row>
    <row r="76" spans="1:18" ht="15" hidden="1" thickTop="1" x14ac:dyDescent="0.3">
      <c r="P76" s="24"/>
      <c r="Q76" s="24"/>
      <c r="R76" s="15"/>
    </row>
    <row r="77" spans="1:18" ht="15" hidden="1" thickTop="1" x14ac:dyDescent="0.3">
      <c r="P77" s="24"/>
      <c r="R77" s="15"/>
    </row>
    <row r="78" spans="1:18" ht="15" hidden="1" thickTop="1" x14ac:dyDescent="0.3">
      <c r="P78" s="24"/>
      <c r="Q78" s="24"/>
      <c r="R78" s="15"/>
    </row>
    <row r="79" spans="1:18" ht="15" hidden="1" thickTop="1" x14ac:dyDescent="0.3">
      <c r="P79" s="24"/>
      <c r="Q79" s="24"/>
      <c r="R79" s="15"/>
    </row>
    <row r="80" spans="1:18" ht="15" hidden="1" thickTop="1" x14ac:dyDescent="0.3">
      <c r="P80" s="24"/>
      <c r="Q80" s="24"/>
      <c r="R80" s="15"/>
    </row>
    <row r="81" spans="16:18" ht="15" hidden="1" thickTop="1" x14ac:dyDescent="0.3">
      <c r="P81" s="24"/>
      <c r="Q81" s="24"/>
      <c r="R81" s="15"/>
    </row>
    <row r="82" spans="16:18" ht="15" hidden="1" thickTop="1" x14ac:dyDescent="0.3">
      <c r="P82" s="24"/>
      <c r="Q82" s="24"/>
      <c r="R82" s="15"/>
    </row>
    <row r="83" spans="16:18" ht="15" hidden="1" thickTop="1" x14ac:dyDescent="0.3">
      <c r="P83" s="24"/>
      <c r="Q83" s="24"/>
      <c r="R83" s="15"/>
    </row>
    <row r="84" spans="16:18" ht="15" hidden="1" thickTop="1" x14ac:dyDescent="0.3">
      <c r="P84" s="24"/>
      <c r="Q84" s="24"/>
      <c r="R84" s="15"/>
    </row>
    <row r="85" spans="16:18" ht="15" hidden="1" thickTop="1" x14ac:dyDescent="0.3">
      <c r="P85" s="24"/>
      <c r="Q85" s="24"/>
      <c r="R85" s="15"/>
    </row>
    <row r="86" spans="16:18" ht="15" hidden="1" thickTop="1" x14ac:dyDescent="0.3">
      <c r="P86" s="24"/>
      <c r="Q86" s="24"/>
      <c r="R86" s="15"/>
    </row>
    <row r="87" spans="16:18" ht="15" hidden="1" thickTop="1" x14ac:dyDescent="0.3">
      <c r="P87" s="24"/>
      <c r="Q87" s="24"/>
      <c r="R87" s="15"/>
    </row>
    <row r="88" spans="16:18" ht="15" hidden="1" thickTop="1" x14ac:dyDescent="0.3">
      <c r="P88" s="24"/>
      <c r="Q88" s="24"/>
      <c r="R88" s="15"/>
    </row>
    <row r="89" spans="16:18" ht="15" hidden="1" thickTop="1" x14ac:dyDescent="0.3">
      <c r="P89" s="24"/>
      <c r="Q89" s="24"/>
      <c r="R89" s="15"/>
    </row>
    <row r="90" spans="16:18" ht="15" hidden="1" thickTop="1" x14ac:dyDescent="0.3">
      <c r="P90" s="24"/>
      <c r="Q90" s="24"/>
      <c r="R90" s="15"/>
    </row>
    <row r="91" spans="16:18" ht="15" hidden="1" thickTop="1" x14ac:dyDescent="0.3">
      <c r="P91" s="24"/>
      <c r="Q91" s="24"/>
      <c r="R91" s="15"/>
    </row>
    <row r="92" spans="16:18" ht="15" hidden="1" thickTop="1" x14ac:dyDescent="0.3">
      <c r="P92" s="24"/>
      <c r="Q92" s="24"/>
      <c r="R92" s="15"/>
    </row>
    <row r="93" spans="16:18" ht="15" hidden="1" thickTop="1" x14ac:dyDescent="0.3">
      <c r="P93" s="24"/>
      <c r="Q93" s="24"/>
    </row>
    <row r="94" spans="16:18" ht="15" hidden="1" thickTop="1" x14ac:dyDescent="0.3">
      <c r="P94" s="24"/>
    </row>
    <row r="95" spans="16:18" ht="15" hidden="1" thickTop="1" x14ac:dyDescent="0.3">
      <c r="P95" s="24"/>
    </row>
    <row r="96" spans="16:18" ht="15" hidden="1" thickTop="1" x14ac:dyDescent="0.3">
      <c r="P96" s="24"/>
    </row>
    <row r="97" spans="16:17" ht="15" hidden="1" thickTop="1" x14ac:dyDescent="0.3">
      <c r="P97" s="24"/>
    </row>
    <row r="98" spans="16:17" ht="15" hidden="1" thickTop="1" x14ac:dyDescent="0.3">
      <c r="P98" s="24"/>
    </row>
    <row r="99" spans="16:17" ht="15" hidden="1" thickTop="1" x14ac:dyDescent="0.3">
      <c r="P99" s="24"/>
    </row>
    <row r="100" spans="16:17" ht="15" hidden="1" thickTop="1" x14ac:dyDescent="0.3">
      <c r="P100" s="24"/>
    </row>
    <row r="101" spans="16:17" ht="15" hidden="1" thickTop="1" x14ac:dyDescent="0.3">
      <c r="P101" s="24"/>
    </row>
    <row r="102" spans="16:17" ht="15" hidden="1" thickTop="1" x14ac:dyDescent="0.3">
      <c r="P102" s="24"/>
      <c r="Q102" s="24"/>
    </row>
    <row r="103" spans="16:17" ht="15" hidden="1" thickTop="1" x14ac:dyDescent="0.3">
      <c r="P103" s="24"/>
      <c r="Q103" s="24"/>
    </row>
    <row r="104" spans="16:17" ht="15" hidden="1" thickTop="1" x14ac:dyDescent="0.3">
      <c r="P104" s="24"/>
      <c r="Q104" s="24"/>
    </row>
    <row r="105" spans="16:17" ht="15" hidden="1" thickTop="1" x14ac:dyDescent="0.3">
      <c r="P105" s="24"/>
      <c r="Q105" s="24"/>
    </row>
    <row r="106" spans="16:17" ht="15" hidden="1" thickTop="1" x14ac:dyDescent="0.3">
      <c r="P106" s="24"/>
      <c r="Q106" s="24"/>
    </row>
    <row r="107" spans="16:17" ht="15" hidden="1" thickTop="1" x14ac:dyDescent="0.3">
      <c r="P107" s="24"/>
    </row>
    <row r="108" spans="16:17" ht="15" hidden="1" thickTop="1" x14ac:dyDescent="0.3">
      <c r="P108" s="24"/>
    </row>
    <row r="109" spans="16:17" ht="15" hidden="1" thickTop="1" x14ac:dyDescent="0.3">
      <c r="P109" s="24"/>
    </row>
    <row r="110" spans="16:17" ht="15" hidden="1" thickTop="1" x14ac:dyDescent="0.3">
      <c r="P110" s="24"/>
    </row>
    <row r="111" spans="16:17" ht="15" hidden="1" thickTop="1" x14ac:dyDescent="0.3">
      <c r="P111" s="24"/>
    </row>
    <row r="112" spans="16:17" ht="15" hidden="1" thickTop="1" x14ac:dyDescent="0.3">
      <c r="P112" s="24"/>
    </row>
    <row r="113" spans="16:16" ht="15" hidden="1" thickTop="1" x14ac:dyDescent="0.3">
      <c r="P113" s="24"/>
    </row>
    <row r="114" spans="16:16" ht="15" hidden="1" thickTop="1" x14ac:dyDescent="0.3">
      <c r="P114" s="24"/>
    </row>
    <row r="115" spans="16:16" ht="15" hidden="1" thickTop="1" x14ac:dyDescent="0.3">
      <c r="P115" s="24"/>
    </row>
    <row r="116" spans="16:16" ht="15" hidden="1" thickTop="1" x14ac:dyDescent="0.3">
      <c r="P116" s="24"/>
    </row>
    <row r="117" spans="16:16" ht="15" hidden="1" thickTop="1" x14ac:dyDescent="0.3">
      <c r="P117" s="24"/>
    </row>
    <row r="118" spans="16:16" ht="15" hidden="1" thickTop="1" x14ac:dyDescent="0.3">
      <c r="P118" s="24"/>
    </row>
    <row r="119" spans="16:16" ht="15" hidden="1" thickTop="1" x14ac:dyDescent="0.3">
      <c r="P119" s="24"/>
    </row>
    <row r="120" spans="16:16" ht="15" hidden="1" thickTop="1" x14ac:dyDescent="0.3">
      <c r="P120" s="24"/>
    </row>
  </sheetData>
  <conditionalFormatting sqref="A4:D72">
    <cfRule type="expression" dxfId="0" priority="99">
      <formula>$B4="X"</formula>
    </cfRule>
  </conditionalFormatting>
  <hyperlinks>
    <hyperlink ref="C3" r:id="rId1" display="Virginia Law 12VAC30-122-550. Therapeutic consultation service." xr:uid="{3285C18F-DCE6-4ADE-8573-9B4C7970F296}"/>
  </hyperlinks>
  <pageMargins left="0.7" right="0.7" top="0.75" bottom="0.75" header="0.3" footer="0.3"/>
  <pageSetup orientation="portrait" r:id="rId2"/>
</worksheet>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44</vt:i4>
      </vt:variant>
    </vt:vector>
  </HeadingPairs>
  <TitlesOfParts>
    <vt:vector size="48" baseType="lpstr">
      <vt:lpstr>Review Information</vt:lpstr>
      <vt:lpstr>Adherence Review</vt:lpstr>
      <vt:lpstr>Resources</vt:lpstr>
      <vt:lpstr>Definitions</vt:lpstr>
      <vt:lpstr>CloumnTitle_Graphical_Displays_Analysis_Reviewer_Notes</vt:lpstr>
      <vt:lpstr>ColumnTitle_Antecedent_Interventions_Data_Entry</vt:lpstr>
      <vt:lpstr>ColumnTitle_Appropriate_Signatures_Data_Entry</vt:lpstr>
      <vt:lpstr>ColumnTitle_Appropriate_Signatures_Reviewer_Notes</vt:lpstr>
      <vt:lpstr>'Review Information'!ColumnTitle_Behavior_Support_Plan_Information</vt:lpstr>
      <vt:lpstr>ColumnTitle_Behavior_Targeted_Decrease_Data_Entry</vt:lpstr>
      <vt:lpstr>ColumnTitle_Behavior_Targeted_decrease_Reviewer_Notes</vt:lpstr>
      <vt:lpstr>ColumnTitle_Behavior_Targeted_Increase_Data_Entry</vt:lpstr>
      <vt:lpstr>ColumnTitle_Behavior_Targeted_Increase_Reviewer_Notes</vt:lpstr>
      <vt:lpstr>'Review Information'!ColumnTitle_BSP_info_Data_Entry</vt:lpstr>
      <vt:lpstr>ColumnTitle_Consequence_Interventions_Data_Entry</vt:lpstr>
      <vt:lpstr>ColumnTitle_Consequence_Interventions_Reviewer_Notes</vt:lpstr>
      <vt:lpstr>ColumnTitle_Content_Area__Antecedent_Interventions</vt:lpstr>
      <vt:lpstr>ColumnTitle_Content_Area__Appropriate_Signatures</vt:lpstr>
      <vt:lpstr>ColumnTitle_Content_Area__Behaviors_Targeted_for_Decrease</vt:lpstr>
      <vt:lpstr>ColumnTitle_Content_Area__Behaviors_Targeted_for_Increase</vt:lpstr>
      <vt:lpstr>ColumnTitle_Content_Area__Consequence_Interventions</vt:lpstr>
      <vt:lpstr>ColumnTitle_Content_Area__Demographics</vt:lpstr>
      <vt:lpstr>ColumnTitle_Content_Area__Functional_Behavioral_Assessment__FBA</vt:lpstr>
      <vt:lpstr>ColumnTitle_Content_Area__Graphical_Displays___Analysis</vt:lpstr>
      <vt:lpstr>ColumnTitle_Content_Area__History_and_Rationale</vt:lpstr>
      <vt:lpstr>ColumnTitle_Content_Area__Hypothesized_Functions</vt:lpstr>
      <vt:lpstr>ColumnTitle_Content_Area__Person_Centered_Information</vt:lpstr>
      <vt:lpstr>ColumnTitle_Content_Area__Plan_for_Training</vt:lpstr>
      <vt:lpstr>ColumnTitle_Demographics_Data_Entry</vt:lpstr>
      <vt:lpstr>ColumnTitle_Demographics_Reviewer_Notes</vt:lpstr>
      <vt:lpstr>ColumnTitle_FBA_Data_Entry</vt:lpstr>
      <vt:lpstr>ColumnTitle_FBA_Reviewer_Notes</vt:lpstr>
      <vt:lpstr>ColumnTitle_Graphical_Displays_Analysis_Data_Entry</vt:lpstr>
      <vt:lpstr>ColumnTitle_History_Rationale_Data_Entry</vt:lpstr>
      <vt:lpstr>ColumnTitle_History_Rationale_Reviewer_Notes</vt:lpstr>
      <vt:lpstr>ColumnTitle_Hypothesized_Functions_Data_Entry</vt:lpstr>
      <vt:lpstr>ColumnTitle_Hypothesized_Functions_Reviewer_Notes</vt:lpstr>
      <vt:lpstr>ColumnTitle_Person_Centered_Info_Data_Entry</vt:lpstr>
      <vt:lpstr>ColumnTitle_Person_Centered_info_Reviewer_Notes</vt:lpstr>
      <vt:lpstr>ColumnTitle_Plan_for_Training_Data_Entry</vt:lpstr>
      <vt:lpstr>ColumnTitle_Plan_For_Training_Reviewer_Notes</vt:lpstr>
      <vt:lpstr>ColumnTitle_Required_BSP_content_area</vt:lpstr>
      <vt:lpstr>ColumnTitle_Required_minimum_elements</vt:lpstr>
      <vt:lpstr>ColumnTitle_Safety_Crisis_Guidelines_Data_Entry</vt:lpstr>
      <vt:lpstr>ColumnTitle_Safety_Crisis_Guidelines_Reviewer_Notes</vt:lpstr>
      <vt:lpstr>ColumnTitle_Scoring_criteria__unless_otherwise_indicated__an_X_constitutes_absence_of_what_is_listed_as_criteria_for_a_✔</vt:lpstr>
      <vt:lpstr>ColumntTitle_Antecedent_Interventions_Reviewer_Notes</vt:lpstr>
      <vt:lpstr>ColumntTitle_Content_Area__Safety___Crisis_Guidelines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2026-09-18T18:58:38Z</dcterms:created>
  <dcterms:modified xsi:type="dcterms:W3CDTF">2026-09-18T18:59:05Z</dcterms:modified>
  <cp:category/>
  <cp:contentStatus/>
</cp:coreProperties>
</file>